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pox.sharepoint.com/sites/IRPR/Shared Documents/General/IR関連/業績概要・財務指標/"/>
    </mc:Choice>
  </mc:AlternateContent>
  <xr:revisionPtr revIDLastSave="244" documentId="8_{69693C3E-0A86-471F-BD4A-C5DF4D3AB935}" xr6:coauthVersionLast="47" xr6:coauthVersionMax="47" xr10:uidLastSave="{18A4F8AD-F8F6-481A-BF4A-7B9DD53C44EA}"/>
  <bookViews>
    <workbookView xWindow="1750" yWindow="640" windowWidth="15970" windowHeight="9160" xr2:uid="{A6797A27-EB90-4D46-9D5A-C5AEE39BF1C1}"/>
  </bookViews>
  <sheets>
    <sheet name="Quarterly Databook" sheetId="12" r:id="rId1"/>
  </sheets>
  <definedNames>
    <definedName name="_Key1" hidden="1">#REF!</definedName>
    <definedName name="_Order1" hidden="1">255</definedName>
    <definedName name="_Sort" hidden="1">#REF!</definedName>
    <definedName name="a" hidden="1">#REF!</definedName>
    <definedName name="aa" hidden="1">#REF!</definedName>
    <definedName name="AS2DocOpenMode" hidden="1">"AS2DocumentEdit"</definedName>
    <definedName name="b" hidden="1">#REF!</definedName>
    <definedName name="kou" hidden="1">#REF!</definedName>
    <definedName name="_xlnm.Print_Area" localSheetId="0">'Quarterly Databook'!$A$1:$XDB$186</definedName>
    <definedName name="z" hidden="1">#REF!</definedName>
    <definedName name="現在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1" i="12" l="1"/>
  <c r="W172" i="12" s="1"/>
  <c r="U171" i="12"/>
  <c r="U172" i="12" s="1"/>
  <c r="S171" i="12"/>
  <c r="S172" i="12" s="1"/>
  <c r="Q171" i="12"/>
  <c r="Q172" i="12" s="1"/>
  <c r="O171" i="12"/>
  <c r="O172" i="12" s="1"/>
  <c r="M171" i="12"/>
  <c r="M172" i="12" s="1"/>
  <c r="K171" i="12"/>
  <c r="K172" i="12" s="1"/>
  <c r="I171" i="12"/>
  <c r="I172" i="12" s="1"/>
  <c r="G171" i="12"/>
  <c r="G172" i="12" s="1"/>
  <c r="E171" i="12"/>
  <c r="E172" i="12" s="1"/>
  <c r="E183" i="12"/>
  <c r="E184" i="12"/>
  <c r="K173" i="12"/>
  <c r="X186" i="12"/>
  <c r="W186" i="12"/>
  <c r="V186" i="12"/>
  <c r="U186" i="12"/>
  <c r="T186" i="12"/>
  <c r="S186" i="12"/>
  <c r="R186" i="12"/>
  <c r="Q186" i="12"/>
  <c r="P186" i="12"/>
  <c r="O186" i="12"/>
  <c r="N186" i="12"/>
  <c r="M186" i="12"/>
  <c r="L186" i="12"/>
  <c r="K186" i="12"/>
  <c r="J186" i="12"/>
  <c r="I186" i="12"/>
  <c r="H186" i="12"/>
  <c r="G186" i="12"/>
  <c r="F186" i="12"/>
  <c r="E186" i="12"/>
  <c r="D186" i="12"/>
  <c r="X185" i="12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X184" i="12"/>
  <c r="W184" i="12"/>
  <c r="V184" i="12"/>
  <c r="U184" i="12"/>
  <c r="T184" i="12"/>
  <c r="S184" i="12"/>
  <c r="R184" i="12"/>
  <c r="Q184" i="12"/>
  <c r="P184" i="12"/>
  <c r="O184" i="12"/>
  <c r="N184" i="12"/>
  <c r="M184" i="12"/>
  <c r="L184" i="12"/>
  <c r="K184" i="12"/>
  <c r="J184" i="12"/>
  <c r="I184" i="12"/>
  <c r="H184" i="12"/>
  <c r="G184" i="12"/>
  <c r="F184" i="12"/>
  <c r="D184" i="12"/>
  <c r="X183" i="12"/>
  <c r="W183" i="12"/>
  <c r="V183" i="12"/>
  <c r="U183" i="12"/>
  <c r="T183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3" i="12"/>
  <c r="F183" i="12"/>
  <c r="D183" i="12"/>
  <c r="X182" i="12"/>
  <c r="W182" i="12"/>
  <c r="V182" i="12"/>
  <c r="U182" i="12"/>
  <c r="T182" i="12"/>
  <c r="S182" i="12"/>
  <c r="R182" i="12"/>
  <c r="Q182" i="12"/>
  <c r="P182" i="12"/>
  <c r="O182" i="12"/>
  <c r="N182" i="12"/>
  <c r="M182" i="12"/>
  <c r="L182" i="12"/>
  <c r="K182" i="12"/>
  <c r="J182" i="12"/>
  <c r="I182" i="12"/>
  <c r="H182" i="12"/>
  <c r="G182" i="12"/>
  <c r="F182" i="12"/>
  <c r="E182" i="12"/>
  <c r="D182" i="12"/>
  <c r="X181" i="12"/>
  <c r="W181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E181" i="12"/>
  <c r="D181" i="12"/>
  <c r="X180" i="12"/>
  <c r="W180" i="12"/>
  <c r="V180" i="12"/>
  <c r="U180" i="12"/>
  <c r="T180" i="12"/>
  <c r="S180" i="12"/>
  <c r="R180" i="12"/>
  <c r="Q180" i="12"/>
  <c r="P180" i="12"/>
  <c r="O180" i="12"/>
  <c r="N180" i="12"/>
  <c r="M180" i="12"/>
  <c r="L180" i="12"/>
  <c r="K180" i="12"/>
  <c r="J180" i="12"/>
  <c r="I180" i="12"/>
  <c r="H180" i="12"/>
  <c r="G180" i="12"/>
  <c r="F180" i="12"/>
  <c r="E180" i="12"/>
  <c r="D180" i="12"/>
  <c r="X179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E179" i="12"/>
  <c r="D179" i="12"/>
  <c r="X178" i="12"/>
  <c r="W178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E178" i="12"/>
  <c r="D178" i="12"/>
  <c r="X177" i="12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D177" i="12"/>
  <c r="X176" i="12"/>
  <c r="W176" i="12"/>
  <c r="V176" i="12"/>
  <c r="U176" i="12"/>
  <c r="T176" i="12"/>
  <c r="S176" i="12"/>
  <c r="R176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E176" i="12"/>
  <c r="D176" i="12"/>
  <c r="X175" i="12"/>
  <c r="W175" i="12"/>
  <c r="V175" i="12"/>
  <c r="U175" i="12"/>
  <c r="T175" i="12"/>
  <c r="S175" i="12"/>
  <c r="R175" i="12"/>
  <c r="Q175" i="12"/>
  <c r="P175" i="12"/>
  <c r="O175" i="12"/>
  <c r="N175" i="12"/>
  <c r="M175" i="12"/>
  <c r="L175" i="12"/>
  <c r="K175" i="12"/>
  <c r="J175" i="12"/>
  <c r="I175" i="12"/>
  <c r="H175" i="12"/>
  <c r="G175" i="12"/>
  <c r="F175" i="12"/>
  <c r="E175" i="12"/>
  <c r="D175" i="12"/>
  <c r="X174" i="12"/>
  <c r="W174" i="12"/>
  <c r="V174" i="12"/>
  <c r="U174" i="12"/>
  <c r="T174" i="12"/>
  <c r="S174" i="12"/>
  <c r="R174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X173" i="12"/>
  <c r="W173" i="12"/>
  <c r="V173" i="12"/>
  <c r="U173" i="12"/>
  <c r="T173" i="12"/>
  <c r="S173" i="12"/>
  <c r="R173" i="12"/>
  <c r="Q173" i="12"/>
  <c r="P173" i="12"/>
  <c r="O173" i="12"/>
  <c r="N173" i="12"/>
  <c r="M173" i="12"/>
  <c r="L173" i="12"/>
  <c r="J173" i="12"/>
  <c r="I173" i="12"/>
  <c r="H173" i="12"/>
  <c r="G173" i="12"/>
  <c r="F173" i="12"/>
  <c r="E173" i="12"/>
  <c r="B63" i="12"/>
</calcChain>
</file>

<file path=xl/sharedStrings.xml><?xml version="1.0" encoding="utf-8"?>
<sst xmlns="http://schemas.openxmlformats.org/spreadsheetml/2006/main" count="508" uniqueCount="342">
  <si>
    <t>2018.6</t>
    <phoneticPr fontId="1"/>
  </si>
  <si>
    <t>2018.9</t>
    <phoneticPr fontId="1"/>
  </si>
  <si>
    <t>2018.12</t>
    <phoneticPr fontId="1"/>
  </si>
  <si>
    <t>2019.3</t>
    <phoneticPr fontId="1"/>
  </si>
  <si>
    <t>2019.6</t>
  </si>
  <si>
    <t>2019.9</t>
  </si>
  <si>
    <t>2019.12</t>
  </si>
  <si>
    <t>2020.3</t>
    <phoneticPr fontId="1"/>
  </si>
  <si>
    <t>2020.6</t>
  </si>
  <si>
    <t>2020.9</t>
  </si>
  <si>
    <t>2020.12</t>
  </si>
  <si>
    <t>2021.3</t>
    <phoneticPr fontId="1"/>
  </si>
  <si>
    <t>2021.12</t>
  </si>
  <si>
    <t>2021.6</t>
  </si>
  <si>
    <t>2021.9</t>
  </si>
  <si>
    <t>2022.3</t>
    <phoneticPr fontId="1"/>
  </si>
  <si>
    <t>2022.6</t>
  </si>
  <si>
    <t>2022.9</t>
  </si>
  <si>
    <t>2022.12</t>
  </si>
  <si>
    <t>2023.3</t>
    <phoneticPr fontId="1"/>
  </si>
  <si>
    <t>2023.6</t>
    <phoneticPr fontId="1"/>
  </si>
  <si>
    <t>Sales</t>
    <phoneticPr fontId="1"/>
  </si>
  <si>
    <t>Gross profit</t>
    <phoneticPr fontId="1"/>
  </si>
  <si>
    <t>SG&amp;A</t>
    <phoneticPr fontId="1"/>
  </si>
  <si>
    <t>Reversal from bad debt allowance</t>
    <phoneticPr fontId="1"/>
  </si>
  <si>
    <t>Other operating income</t>
    <phoneticPr fontId="1"/>
  </si>
  <si>
    <t>Other operating expense</t>
    <phoneticPr fontId="1"/>
  </si>
  <si>
    <t>Consolidated Income Statement</t>
    <phoneticPr fontId="1"/>
  </si>
  <si>
    <t>Consolidated Balance Sheet</t>
    <phoneticPr fontId="1"/>
  </si>
  <si>
    <t>FY2019</t>
  </si>
  <si>
    <t>FY2019</t>
    <phoneticPr fontId="1"/>
  </si>
  <si>
    <t>Ordinary income / loss</t>
    <phoneticPr fontId="1"/>
  </si>
  <si>
    <t>Gain on sales of PP&amp;E</t>
    <phoneticPr fontId="1"/>
  </si>
  <si>
    <t>Gain on liquidation of related company</t>
    <phoneticPr fontId="1"/>
  </si>
  <si>
    <t>Extraordinary gain</t>
    <phoneticPr fontId="1"/>
  </si>
  <si>
    <t>Loss on sales of PP&amp;E</t>
    <phoneticPr fontId="1"/>
  </si>
  <si>
    <t>Loss on disposal of PP&amp;E</t>
    <phoneticPr fontId="1"/>
  </si>
  <si>
    <t>Impairment loss</t>
    <phoneticPr fontId="1"/>
  </si>
  <si>
    <t>Allowance for loss on reorganization</t>
    <phoneticPr fontId="1"/>
  </si>
  <si>
    <t>Extraordinary loss</t>
    <phoneticPr fontId="1"/>
  </si>
  <si>
    <t>Operating income / (loss)</t>
    <phoneticPr fontId="1"/>
  </si>
  <si>
    <t>Compensation for requisition</t>
    <phoneticPr fontId="1"/>
  </si>
  <si>
    <t>Profit before income taxes</t>
    <phoneticPr fontId="1"/>
  </si>
  <si>
    <t>Net income / loss</t>
    <phoneticPr fontId="1"/>
  </si>
  <si>
    <t>Net Income Attributable to Owners of Parent</t>
  </si>
  <si>
    <t>Net Income Attributable to Non-controlling Interests</t>
  </si>
  <si>
    <t>Comprehensive Income Attributable to Owners of Parent</t>
  </si>
  <si>
    <t>Comprehensive Income Attributable to Non-controlling Interests</t>
  </si>
  <si>
    <t>Directors' compensation</t>
    <phoneticPr fontId="1"/>
  </si>
  <si>
    <t>Salaries and Bonuses</t>
    <phoneticPr fontId="1"/>
  </si>
  <si>
    <t>Depreciation and Amortization</t>
    <phoneticPr fontId="1"/>
  </si>
  <si>
    <t>Other</t>
  </si>
  <si>
    <t>Other</t>
    <phoneticPr fontId="1"/>
  </si>
  <si>
    <t>Assets</t>
    <phoneticPr fontId="1"/>
  </si>
  <si>
    <t>Current assets</t>
    <phoneticPr fontId="1"/>
  </si>
  <si>
    <t>Cash and cash equivalent</t>
    <phoneticPr fontId="1"/>
  </si>
  <si>
    <t>Electronically Recorded Monetary Claims</t>
  </si>
  <si>
    <t>Finished goods</t>
    <phoneticPr fontId="1"/>
  </si>
  <si>
    <t>Property, Plant and Equipment</t>
    <phoneticPr fontId="1"/>
  </si>
  <si>
    <t>Machinery, Equipment, and Vehicles</t>
  </si>
  <si>
    <t>Land</t>
    <phoneticPr fontId="1"/>
  </si>
  <si>
    <t>Goodwill</t>
    <phoneticPr fontId="1"/>
  </si>
  <si>
    <t>Liabilities</t>
  </si>
  <si>
    <t>Bonds</t>
  </si>
  <si>
    <t>Interest income</t>
    <phoneticPr fontId="9"/>
  </si>
  <si>
    <t>Dividend income</t>
    <phoneticPr fontId="9"/>
  </si>
  <si>
    <t>FX gain</t>
    <phoneticPr fontId="9"/>
  </si>
  <si>
    <t>Other</t>
    <phoneticPr fontId="9"/>
  </si>
  <si>
    <t>Fees</t>
    <phoneticPr fontId="9"/>
  </si>
  <si>
    <t>Rent expense</t>
    <phoneticPr fontId="9"/>
  </si>
  <si>
    <t>FX loss</t>
    <phoneticPr fontId="9"/>
  </si>
  <si>
    <t>Guarantee fee</t>
    <phoneticPr fontId="9"/>
  </si>
  <si>
    <t>Other Securities Valuation Difference</t>
    <phoneticPr fontId="1"/>
  </si>
  <si>
    <t>Foreign Currency Translation Adjustment</t>
    <phoneticPr fontId="1"/>
  </si>
  <si>
    <t>Equity Method Affiliate Account</t>
    <phoneticPr fontId="1"/>
  </si>
  <si>
    <t>Other Comprehensive Income</t>
    <phoneticPr fontId="1"/>
  </si>
  <si>
    <t>Comprehensive Income</t>
    <phoneticPr fontId="1"/>
  </si>
  <si>
    <t>Breakdown of SG&amp;A Expenses</t>
    <phoneticPr fontId="1"/>
  </si>
  <si>
    <t>Provision for Bonus</t>
    <phoneticPr fontId="1"/>
  </si>
  <si>
    <t>Retirement Benefit Expenses</t>
    <phoneticPr fontId="1"/>
  </si>
  <si>
    <t>Packing and Transportation Costs</t>
    <phoneticPr fontId="1"/>
  </si>
  <si>
    <t>Research and Development Costs</t>
    <phoneticPr fontId="1"/>
  </si>
  <si>
    <t>Provision for Doubtful Accounts</t>
    <phoneticPr fontId="1"/>
  </si>
  <si>
    <t>Segment Information</t>
    <phoneticPr fontId="1"/>
  </si>
  <si>
    <t>Product Business</t>
    <phoneticPr fontId="1"/>
  </si>
  <si>
    <t>Japan</t>
    <phoneticPr fontId="1"/>
  </si>
  <si>
    <t>Asia</t>
    <phoneticPr fontId="1"/>
  </si>
  <si>
    <t>North America</t>
    <phoneticPr fontId="1"/>
  </si>
  <si>
    <t>Europe</t>
    <phoneticPr fontId="1"/>
  </si>
  <si>
    <t>Other Regions</t>
    <phoneticPr fontId="1"/>
  </si>
  <si>
    <t>Revenue from Contracts with Customers</t>
    <phoneticPr fontId="1"/>
  </si>
  <si>
    <t>External Customer Sales</t>
    <phoneticPr fontId="1"/>
  </si>
  <si>
    <t>Inter-segment Sales or Transfers</t>
    <phoneticPr fontId="1"/>
  </si>
  <si>
    <t>Total</t>
    <phoneticPr fontId="1"/>
  </si>
  <si>
    <t>Segment Profit</t>
    <phoneticPr fontId="1"/>
  </si>
  <si>
    <t>Contracted Business</t>
    <phoneticPr fontId="1"/>
  </si>
  <si>
    <t>Financial Indicators</t>
    <phoneticPr fontId="1"/>
  </si>
  <si>
    <t>Quarterly Sales Growth Rate</t>
    <phoneticPr fontId="1"/>
  </si>
  <si>
    <t>Gross Profit Margin</t>
    <phoneticPr fontId="1"/>
  </si>
  <si>
    <t>Operating Income Margin</t>
    <phoneticPr fontId="1"/>
  </si>
  <si>
    <t>Ordinary Income Margin</t>
    <phoneticPr fontId="1"/>
  </si>
  <si>
    <t>Net Income Margin</t>
    <phoneticPr fontId="1"/>
  </si>
  <si>
    <t>SG&amp;A Ratio (to Sales)</t>
    <phoneticPr fontId="1"/>
  </si>
  <si>
    <t>ROA (Net Income/Total Assets)</t>
    <phoneticPr fontId="1"/>
  </si>
  <si>
    <t>ROE (Net Income/Equity)</t>
    <phoneticPr fontId="1"/>
  </si>
  <si>
    <t>Total Assets Turnover (Sales/Total Assets)</t>
    <phoneticPr fontId="1"/>
  </si>
  <si>
    <t>Financial Leverage (Total Assets/Equity)</t>
    <phoneticPr fontId="1"/>
  </si>
  <si>
    <t>Current Ratio</t>
    <phoneticPr fontId="1"/>
  </si>
  <si>
    <t>Equity Ratio</t>
    <phoneticPr fontId="1"/>
  </si>
  <si>
    <t>Fixed Ratio</t>
    <phoneticPr fontId="1"/>
  </si>
  <si>
    <t>Long-term Debt Matching Ratio</t>
    <phoneticPr fontId="1"/>
  </si>
  <si>
    <t>Notes and accounts receivable</t>
    <phoneticPr fontId="1"/>
  </si>
  <si>
    <t>Work in process</t>
    <phoneticPr fontId="1"/>
  </si>
  <si>
    <t>Raw materials and supplies</t>
    <phoneticPr fontId="1"/>
  </si>
  <si>
    <t>Allowance for doubtful accounts</t>
    <phoneticPr fontId="1"/>
  </si>
  <si>
    <t>Non-current assets</t>
    <phoneticPr fontId="1"/>
  </si>
  <si>
    <t>Buildings</t>
    <phoneticPr fontId="1"/>
  </si>
  <si>
    <t>Accumulated depreciation</t>
    <phoneticPr fontId="1"/>
  </si>
  <si>
    <t>Intangible fixed assets</t>
    <phoneticPr fontId="1"/>
  </si>
  <si>
    <t>Total intangible fixed assets</t>
    <phoneticPr fontId="1"/>
  </si>
  <si>
    <t>Investments and other assets</t>
    <phoneticPr fontId="1"/>
  </si>
  <si>
    <t>Investment securities</t>
    <phoneticPr fontId="1"/>
  </si>
  <si>
    <t>Shares of affiliates</t>
    <phoneticPr fontId="1"/>
  </si>
  <si>
    <t>Asset for retirement benefits</t>
    <phoneticPr fontId="1"/>
  </si>
  <si>
    <t>Deferred tax assets</t>
    <phoneticPr fontId="1"/>
  </si>
  <si>
    <t>Total investments and other assets</t>
    <phoneticPr fontId="1"/>
  </si>
  <si>
    <t>Total fixed assets</t>
    <phoneticPr fontId="1"/>
  </si>
  <si>
    <t>Total assets</t>
    <phoneticPr fontId="1"/>
  </si>
  <si>
    <t>Current liabilities</t>
    <phoneticPr fontId="1"/>
  </si>
  <si>
    <t>Notes and accounts payable</t>
    <phoneticPr fontId="1"/>
  </si>
  <si>
    <t>Short-term loans payable</t>
    <phoneticPr fontId="1"/>
  </si>
  <si>
    <t>Bonds to be redeemed within one year</t>
    <phoneticPr fontId="1"/>
  </si>
  <si>
    <t>Long-term loans due within one year</t>
    <phoneticPr fontId="1"/>
  </si>
  <si>
    <t>Accrued expenses</t>
    <phoneticPr fontId="1"/>
  </si>
  <si>
    <t>Accrued corporate taxes, etc.</t>
    <phoneticPr fontId="1"/>
  </si>
  <si>
    <t>Total current liabilities</t>
    <phoneticPr fontId="1"/>
  </si>
  <si>
    <t>Long-term liabilities</t>
    <phoneticPr fontId="1"/>
  </si>
  <si>
    <t>Long-term loans payable</t>
    <phoneticPr fontId="1"/>
  </si>
  <si>
    <t>Deferred tax liabilities</t>
    <phoneticPr fontId="1"/>
  </si>
  <si>
    <t>Total long-term liabilities</t>
    <phoneticPr fontId="1"/>
  </si>
  <si>
    <t>Total liabilities</t>
    <phoneticPr fontId="1"/>
  </si>
  <si>
    <t>Net assets</t>
    <phoneticPr fontId="1"/>
  </si>
  <si>
    <t>Shareholders' equity</t>
    <phoneticPr fontId="1"/>
  </si>
  <si>
    <t>Capital stock</t>
    <phoneticPr fontId="1"/>
  </si>
  <si>
    <t>Capital surplus</t>
    <phoneticPr fontId="1"/>
  </si>
  <si>
    <t>Retained earnings</t>
    <phoneticPr fontId="1"/>
  </si>
  <si>
    <t>Treasury shares</t>
    <phoneticPr fontId="1"/>
  </si>
  <si>
    <t>Total shareholders' equity</t>
    <phoneticPr fontId="1"/>
  </si>
  <si>
    <t>Total accumulated other comprehensive income</t>
    <phoneticPr fontId="1"/>
  </si>
  <si>
    <t>Stock acquisition rights</t>
    <phoneticPr fontId="1"/>
  </si>
  <si>
    <t>Total net assets</t>
    <phoneticPr fontId="1"/>
  </si>
  <si>
    <t>Total liabilities and net assets</t>
    <phoneticPr fontId="1"/>
  </si>
  <si>
    <t>Cost of sales</t>
    <phoneticPr fontId="1"/>
  </si>
  <si>
    <t>Interest expense</t>
  </si>
  <si>
    <r>
      <rPr>
        <b/>
        <sz val="11"/>
        <color theme="1"/>
        <rFont val="游ゴシック"/>
        <family val="3"/>
        <charset val="128"/>
      </rPr>
      <t>販管費内訳</t>
    </r>
    <rPh sb="0" eb="3">
      <t>ハンカンヒ</t>
    </rPh>
    <rPh sb="3" eb="5">
      <t>ウチワケ</t>
    </rPh>
    <phoneticPr fontId="1"/>
  </si>
  <si>
    <r>
      <rPr>
        <sz val="11"/>
        <color theme="1"/>
        <rFont val="游ゴシック"/>
        <family val="2"/>
        <charset val="128"/>
      </rPr>
      <t>資産の部</t>
    </r>
  </si>
  <si>
    <r>
      <rPr>
        <sz val="11"/>
        <color theme="1"/>
        <rFont val="游ゴシック"/>
        <family val="2"/>
        <charset val="128"/>
      </rPr>
      <t>流動資産</t>
    </r>
  </si>
  <si>
    <r>
      <rPr>
        <sz val="11"/>
        <color theme="1"/>
        <rFont val="游ゴシック"/>
        <family val="2"/>
        <charset val="128"/>
      </rPr>
      <t>現金及び預金</t>
    </r>
  </si>
  <si>
    <r>
      <rPr>
        <sz val="11"/>
        <rFont val="游ゴシック"/>
        <family val="3"/>
        <charset val="128"/>
      </rPr>
      <t>受取手形及び売掛金</t>
    </r>
    <rPh sb="4" eb="5">
      <t>オヨ</t>
    </rPh>
    <rPh sb="6" eb="9">
      <t>ウリカケキン</t>
    </rPh>
    <phoneticPr fontId="1"/>
  </si>
  <si>
    <r>
      <rPr>
        <sz val="11"/>
        <rFont val="游ゴシック"/>
        <family val="3"/>
        <charset val="128"/>
      </rPr>
      <t>電子記録債権</t>
    </r>
  </si>
  <si>
    <r>
      <rPr>
        <sz val="11"/>
        <rFont val="游ゴシック"/>
        <family val="3"/>
        <charset val="128"/>
      </rPr>
      <t>商品及び製品</t>
    </r>
  </si>
  <si>
    <r>
      <rPr>
        <sz val="11"/>
        <rFont val="游ゴシック"/>
        <family val="3"/>
        <charset val="128"/>
      </rPr>
      <t>仕掛品</t>
    </r>
  </si>
  <si>
    <r>
      <rPr>
        <sz val="11"/>
        <rFont val="游ゴシック"/>
        <family val="3"/>
        <charset val="128"/>
      </rPr>
      <t>原材料及び貯蔵品</t>
    </r>
  </si>
  <si>
    <r>
      <rPr>
        <sz val="11"/>
        <rFont val="游ゴシック"/>
        <family val="3"/>
        <charset val="128"/>
      </rPr>
      <t>その他</t>
    </r>
    <rPh sb="2" eb="3">
      <t>タ</t>
    </rPh>
    <phoneticPr fontId="1"/>
  </si>
  <si>
    <r>
      <rPr>
        <sz val="11"/>
        <color theme="1"/>
        <rFont val="游ゴシック"/>
        <family val="2"/>
        <charset val="128"/>
      </rPr>
      <t>貸倒引当金</t>
    </r>
  </si>
  <si>
    <r>
      <rPr>
        <b/>
        <sz val="11"/>
        <color theme="1"/>
        <rFont val="游ゴシック"/>
        <family val="3"/>
        <charset val="128"/>
      </rPr>
      <t>流動資産合計</t>
    </r>
  </si>
  <si>
    <r>
      <rPr>
        <sz val="11"/>
        <color theme="1"/>
        <rFont val="游ゴシック"/>
        <family val="2"/>
        <charset val="128"/>
      </rPr>
      <t>固定資産</t>
    </r>
  </si>
  <si>
    <r>
      <rPr>
        <sz val="11"/>
        <color theme="1"/>
        <rFont val="游ゴシック"/>
        <family val="2"/>
        <charset val="128"/>
      </rPr>
      <t>有形固定資産</t>
    </r>
  </si>
  <si>
    <r>
      <rPr>
        <sz val="11"/>
        <color theme="1"/>
        <rFont val="游ゴシック"/>
        <family val="2"/>
        <charset val="128"/>
      </rPr>
      <t>建物及び構築物</t>
    </r>
  </si>
  <si>
    <r>
      <rPr>
        <sz val="11"/>
        <color theme="1"/>
        <rFont val="游ゴシック"/>
        <family val="2"/>
        <charset val="128"/>
      </rPr>
      <t>機械装置及び運搬具</t>
    </r>
  </si>
  <si>
    <r>
      <rPr>
        <sz val="11"/>
        <color theme="1"/>
        <rFont val="游ゴシック"/>
        <family val="2"/>
        <charset val="128"/>
      </rPr>
      <t>土地</t>
    </r>
  </si>
  <si>
    <r>
      <rPr>
        <sz val="11"/>
        <color theme="1"/>
        <rFont val="游ゴシック"/>
        <family val="2"/>
        <charset val="128"/>
      </rPr>
      <t>その他</t>
    </r>
    <rPh sb="2" eb="3">
      <t>タ</t>
    </rPh>
    <phoneticPr fontId="1"/>
  </si>
  <si>
    <r>
      <rPr>
        <sz val="11"/>
        <color theme="1"/>
        <rFont val="游ゴシック"/>
        <family val="2"/>
        <charset val="128"/>
      </rPr>
      <t>減価償却累計額</t>
    </r>
  </si>
  <si>
    <r>
      <rPr>
        <b/>
        <sz val="11"/>
        <color theme="1"/>
        <rFont val="游ゴシック"/>
        <family val="3"/>
        <charset val="128"/>
      </rPr>
      <t>有形固定資産合計</t>
    </r>
  </si>
  <si>
    <r>
      <rPr>
        <sz val="11"/>
        <color theme="1"/>
        <rFont val="游ゴシック"/>
        <family val="2"/>
        <charset val="128"/>
      </rPr>
      <t>無形固定資産</t>
    </r>
  </si>
  <si>
    <r>
      <rPr>
        <sz val="11"/>
        <color theme="1"/>
        <rFont val="游ゴシック"/>
        <family val="2"/>
        <charset val="128"/>
      </rPr>
      <t>のれん</t>
    </r>
  </si>
  <si>
    <r>
      <rPr>
        <b/>
        <sz val="11"/>
        <color theme="1"/>
        <rFont val="游ゴシック"/>
        <family val="3"/>
        <charset val="128"/>
      </rPr>
      <t>無形固定資産合計</t>
    </r>
  </si>
  <si>
    <r>
      <rPr>
        <sz val="11"/>
        <color theme="1"/>
        <rFont val="游ゴシック"/>
        <family val="2"/>
        <charset val="128"/>
      </rPr>
      <t>投資その他の資産</t>
    </r>
  </si>
  <si>
    <r>
      <rPr>
        <sz val="11"/>
        <color theme="1"/>
        <rFont val="游ゴシック"/>
        <family val="2"/>
        <charset val="128"/>
      </rPr>
      <t>投資有価証券</t>
    </r>
  </si>
  <si>
    <r>
      <rPr>
        <sz val="11"/>
        <color theme="1"/>
        <rFont val="游ゴシック"/>
        <family val="2"/>
        <charset val="128"/>
      </rPr>
      <t>関係会社株式</t>
    </r>
  </si>
  <si>
    <r>
      <rPr>
        <sz val="11"/>
        <color theme="1"/>
        <rFont val="游ゴシック"/>
        <family val="2"/>
        <charset val="128"/>
      </rPr>
      <t>退職給付に係る資産</t>
    </r>
  </si>
  <si>
    <r>
      <rPr>
        <sz val="11"/>
        <rFont val="游ゴシック"/>
        <family val="3"/>
        <charset val="128"/>
      </rPr>
      <t>繰延税金資産</t>
    </r>
  </si>
  <si>
    <r>
      <rPr>
        <sz val="11"/>
        <color theme="1"/>
        <rFont val="游ゴシック"/>
        <family val="2"/>
        <charset val="128"/>
      </rPr>
      <t>その他</t>
    </r>
  </si>
  <si>
    <r>
      <rPr>
        <b/>
        <sz val="11"/>
        <color theme="1"/>
        <rFont val="游ゴシック"/>
        <family val="3"/>
        <charset val="128"/>
      </rPr>
      <t>投資その他の資産合計</t>
    </r>
  </si>
  <si>
    <r>
      <rPr>
        <b/>
        <sz val="11"/>
        <color theme="1"/>
        <rFont val="游ゴシック"/>
        <family val="3"/>
        <charset val="128"/>
      </rPr>
      <t>固定資産合計</t>
    </r>
  </si>
  <si>
    <r>
      <rPr>
        <b/>
        <sz val="11"/>
        <color theme="1"/>
        <rFont val="游ゴシック"/>
        <family val="3"/>
        <charset val="128"/>
      </rPr>
      <t>資産合計</t>
    </r>
  </si>
  <si>
    <r>
      <rPr>
        <sz val="11"/>
        <color theme="1"/>
        <rFont val="游ゴシック"/>
        <family val="2"/>
        <charset val="128"/>
      </rPr>
      <t>負債の部</t>
    </r>
  </si>
  <si>
    <r>
      <rPr>
        <sz val="11"/>
        <color theme="1"/>
        <rFont val="游ゴシック"/>
        <family val="2"/>
        <charset val="128"/>
      </rPr>
      <t>流動負債</t>
    </r>
  </si>
  <si>
    <r>
      <rPr>
        <sz val="11"/>
        <color theme="1"/>
        <rFont val="游ゴシック"/>
        <family val="2"/>
        <charset val="128"/>
      </rPr>
      <t>支払手形及び買掛金</t>
    </r>
  </si>
  <si>
    <r>
      <rPr>
        <sz val="11"/>
        <color theme="1"/>
        <rFont val="游ゴシック"/>
        <family val="2"/>
        <charset val="128"/>
      </rPr>
      <t>短期借入金</t>
    </r>
  </si>
  <si>
    <r>
      <t>1</t>
    </r>
    <r>
      <rPr>
        <sz val="11"/>
        <color theme="1"/>
        <rFont val="游ゴシック"/>
        <family val="2"/>
        <charset val="128"/>
      </rPr>
      <t>年内償還予定の社債</t>
    </r>
  </si>
  <si>
    <r>
      <t>1</t>
    </r>
    <r>
      <rPr>
        <sz val="11"/>
        <color theme="1"/>
        <rFont val="游ゴシック"/>
        <family val="2"/>
        <charset val="128"/>
      </rPr>
      <t>年内返済予定の長期借入金</t>
    </r>
  </si>
  <si>
    <r>
      <rPr>
        <sz val="11"/>
        <color theme="1"/>
        <rFont val="游ゴシック"/>
        <family val="2"/>
        <charset val="128"/>
      </rPr>
      <t>未払金</t>
    </r>
  </si>
  <si>
    <r>
      <rPr>
        <sz val="11"/>
        <color theme="1"/>
        <rFont val="游ゴシック"/>
        <family val="2"/>
        <charset val="128"/>
      </rPr>
      <t>未払法人税等</t>
    </r>
  </si>
  <si>
    <r>
      <rPr>
        <b/>
        <sz val="11"/>
        <color theme="1"/>
        <rFont val="游ゴシック"/>
        <family val="3"/>
        <charset val="128"/>
      </rPr>
      <t>流動負債合計</t>
    </r>
  </si>
  <si>
    <r>
      <rPr>
        <sz val="11"/>
        <color theme="1"/>
        <rFont val="游ゴシック"/>
        <family val="2"/>
        <charset val="128"/>
      </rPr>
      <t>固定負債</t>
    </r>
  </si>
  <si>
    <r>
      <rPr>
        <sz val="11"/>
        <color theme="1"/>
        <rFont val="游ゴシック"/>
        <family val="2"/>
        <charset val="128"/>
      </rPr>
      <t>社債</t>
    </r>
  </si>
  <si>
    <r>
      <rPr>
        <sz val="11"/>
        <color theme="1"/>
        <rFont val="游ゴシック"/>
        <family val="2"/>
        <charset val="128"/>
      </rPr>
      <t>長期借入金</t>
    </r>
  </si>
  <si>
    <r>
      <rPr>
        <sz val="11"/>
        <color theme="1"/>
        <rFont val="游ゴシック"/>
        <family val="2"/>
        <charset val="128"/>
      </rPr>
      <t>繰延税金負債</t>
    </r>
  </si>
  <si>
    <r>
      <rPr>
        <b/>
        <sz val="11"/>
        <color theme="1"/>
        <rFont val="游ゴシック"/>
        <family val="3"/>
        <charset val="128"/>
      </rPr>
      <t>固定負債合計</t>
    </r>
  </si>
  <si>
    <r>
      <rPr>
        <b/>
        <sz val="11"/>
        <color theme="1"/>
        <rFont val="游ゴシック"/>
        <family val="3"/>
        <charset val="128"/>
      </rPr>
      <t>負債合計</t>
    </r>
  </si>
  <si>
    <r>
      <rPr>
        <sz val="11"/>
        <color theme="1"/>
        <rFont val="游ゴシック"/>
        <family val="2"/>
        <charset val="128"/>
      </rPr>
      <t>純資産の部</t>
    </r>
  </si>
  <si>
    <r>
      <rPr>
        <sz val="11"/>
        <color theme="1"/>
        <rFont val="游ゴシック"/>
        <family val="2"/>
        <charset val="128"/>
      </rPr>
      <t>株主資本</t>
    </r>
  </si>
  <si>
    <r>
      <rPr>
        <sz val="11"/>
        <color theme="1"/>
        <rFont val="游ゴシック"/>
        <family val="2"/>
        <charset val="128"/>
      </rPr>
      <t>資本金</t>
    </r>
  </si>
  <si>
    <r>
      <rPr>
        <sz val="11"/>
        <color theme="1"/>
        <rFont val="游ゴシック"/>
        <family val="2"/>
        <charset val="128"/>
      </rPr>
      <t>資本剰余金</t>
    </r>
  </si>
  <si>
    <r>
      <rPr>
        <sz val="11"/>
        <color theme="1"/>
        <rFont val="游ゴシック"/>
        <family val="2"/>
        <charset val="128"/>
      </rPr>
      <t>利益剰余金</t>
    </r>
  </si>
  <si>
    <r>
      <rPr>
        <sz val="11"/>
        <color theme="1"/>
        <rFont val="游ゴシック"/>
        <family val="2"/>
        <charset val="128"/>
      </rPr>
      <t>自己株式</t>
    </r>
  </si>
  <si>
    <r>
      <rPr>
        <b/>
        <sz val="11"/>
        <color theme="1"/>
        <rFont val="游ゴシック"/>
        <family val="3"/>
        <charset val="128"/>
      </rPr>
      <t>株主資本合計</t>
    </r>
  </si>
  <si>
    <r>
      <rPr>
        <sz val="11"/>
        <color theme="1"/>
        <rFont val="游ゴシック"/>
        <family val="2"/>
        <charset val="128"/>
      </rPr>
      <t>その他の包括利益累計額合計</t>
    </r>
  </si>
  <si>
    <r>
      <rPr>
        <sz val="11"/>
        <color theme="1"/>
        <rFont val="游ゴシック"/>
        <family val="2"/>
        <charset val="128"/>
      </rPr>
      <t>新株予約権</t>
    </r>
  </si>
  <si>
    <r>
      <rPr>
        <b/>
        <sz val="11"/>
        <color theme="1"/>
        <rFont val="游ゴシック"/>
        <family val="3"/>
        <charset val="128"/>
      </rPr>
      <t>純資産合計</t>
    </r>
  </si>
  <si>
    <r>
      <rPr>
        <b/>
        <sz val="11"/>
        <color theme="1"/>
        <rFont val="游ゴシック"/>
        <family val="3"/>
        <charset val="128"/>
      </rPr>
      <t>負債純資産合計</t>
    </r>
  </si>
  <si>
    <r>
      <rPr>
        <sz val="11"/>
        <color theme="1"/>
        <rFont val="游ゴシック"/>
        <family val="2"/>
        <charset val="128"/>
      </rPr>
      <t>日本</t>
    </r>
    <rPh sb="0" eb="2">
      <t>ニホン</t>
    </rPh>
    <phoneticPr fontId="1"/>
  </si>
  <si>
    <r>
      <rPr>
        <sz val="11"/>
        <rFont val="游ゴシック"/>
        <family val="3"/>
        <charset val="128"/>
      </rPr>
      <t>アジア</t>
    </r>
    <phoneticPr fontId="1"/>
  </si>
  <si>
    <r>
      <rPr>
        <sz val="11"/>
        <rFont val="游ゴシック"/>
        <family val="3"/>
        <charset val="128"/>
      </rPr>
      <t>北米</t>
    </r>
    <rPh sb="0" eb="2">
      <t>ホクベイ</t>
    </rPh>
    <phoneticPr fontId="1"/>
  </si>
  <si>
    <r>
      <rPr>
        <sz val="11"/>
        <color theme="1"/>
        <rFont val="游ゴシック"/>
        <family val="2"/>
        <charset val="128"/>
      </rPr>
      <t>欧州</t>
    </r>
    <rPh sb="0" eb="2">
      <t>オウシュウ</t>
    </rPh>
    <phoneticPr fontId="1"/>
  </si>
  <si>
    <r>
      <rPr>
        <sz val="11"/>
        <color theme="1"/>
        <rFont val="游ゴシック"/>
        <family val="2"/>
        <charset val="128"/>
      </rPr>
      <t>その他の地域</t>
    </r>
    <rPh sb="2" eb="3">
      <t>タ</t>
    </rPh>
    <rPh sb="4" eb="6">
      <t>チイキ</t>
    </rPh>
    <phoneticPr fontId="1"/>
  </si>
  <si>
    <r>
      <rPr>
        <b/>
        <sz val="11"/>
        <color theme="1"/>
        <rFont val="游ゴシック"/>
        <family val="2"/>
        <charset val="128"/>
      </rPr>
      <t>顧客との契約から生じる収益</t>
    </r>
    <rPh sb="0" eb="2">
      <t>コキャク</t>
    </rPh>
    <rPh sb="4" eb="6">
      <t>ケイヤク</t>
    </rPh>
    <rPh sb="8" eb="9">
      <t>ショウ</t>
    </rPh>
    <rPh sb="11" eb="13">
      <t>シュウエキ</t>
    </rPh>
    <phoneticPr fontId="1"/>
  </si>
  <si>
    <r>
      <rPr>
        <b/>
        <sz val="11"/>
        <color theme="1"/>
        <rFont val="游ゴシック"/>
        <family val="2"/>
        <charset val="128"/>
      </rPr>
      <t>外部顧客への売上高</t>
    </r>
    <rPh sb="0" eb="4">
      <t>ガイブコキャク</t>
    </rPh>
    <rPh sb="6" eb="9">
      <t>ウリアゲダカ</t>
    </rPh>
    <phoneticPr fontId="1"/>
  </si>
  <si>
    <r>
      <rPr>
        <sz val="11"/>
        <color theme="1"/>
        <rFont val="游ゴシック"/>
        <family val="2"/>
        <charset val="128"/>
      </rPr>
      <t>セグメント間の内部売上高又は振替高</t>
    </r>
    <rPh sb="5" eb="6">
      <t>カン</t>
    </rPh>
    <rPh sb="7" eb="9">
      <t>ナイブ</t>
    </rPh>
    <rPh sb="9" eb="12">
      <t>ウリアゲダカ</t>
    </rPh>
    <rPh sb="12" eb="13">
      <t>マタ</t>
    </rPh>
    <rPh sb="14" eb="17">
      <t>フリカエダカ</t>
    </rPh>
    <phoneticPr fontId="1"/>
  </si>
  <si>
    <r>
      <rPr>
        <b/>
        <sz val="11"/>
        <color theme="1"/>
        <rFont val="游ゴシック"/>
        <family val="2"/>
        <charset val="128"/>
      </rPr>
      <t>計</t>
    </r>
    <rPh sb="0" eb="1">
      <t>ケイ</t>
    </rPh>
    <phoneticPr fontId="1"/>
  </si>
  <si>
    <r>
      <rPr>
        <sz val="11"/>
        <color theme="1"/>
        <rFont val="游ゴシック"/>
        <family val="2"/>
        <charset val="128"/>
      </rPr>
      <t>受託事業</t>
    </r>
    <rPh sb="0" eb="2">
      <t>ジュタク</t>
    </rPh>
    <rPh sb="2" eb="4">
      <t>ジギョウ</t>
    </rPh>
    <phoneticPr fontId="1"/>
  </si>
  <si>
    <r>
      <rPr>
        <sz val="11"/>
        <color rgb="FF000000"/>
        <rFont val="游ゴシック"/>
        <family val="3"/>
        <charset val="128"/>
      </rPr>
      <t>売上高</t>
    </r>
  </si>
  <si>
    <r>
      <rPr>
        <sz val="11"/>
        <color rgb="FF000000"/>
        <rFont val="游ゴシック"/>
        <family val="3"/>
        <charset val="128"/>
      </rPr>
      <t>売上原価</t>
    </r>
  </si>
  <si>
    <r>
      <rPr>
        <b/>
        <sz val="11"/>
        <color rgb="FF000000"/>
        <rFont val="游ゴシック"/>
        <family val="3"/>
        <charset val="128"/>
      </rPr>
      <t>売上総利益</t>
    </r>
  </si>
  <si>
    <r>
      <rPr>
        <sz val="11"/>
        <color rgb="FF000000"/>
        <rFont val="游ゴシック"/>
        <family val="3"/>
        <charset val="128"/>
      </rPr>
      <t>販売費及び一般管理費</t>
    </r>
  </si>
  <si>
    <r>
      <rPr>
        <b/>
        <sz val="11"/>
        <color rgb="FF000000"/>
        <rFont val="游ゴシック"/>
        <family val="3"/>
        <charset val="128"/>
      </rPr>
      <t>営業利益又は営業損失</t>
    </r>
    <phoneticPr fontId="1"/>
  </si>
  <si>
    <r>
      <rPr>
        <sz val="11"/>
        <color rgb="FF000000"/>
        <rFont val="游ゴシック"/>
        <family val="3"/>
        <charset val="128"/>
      </rPr>
      <t>受取利息</t>
    </r>
    <rPh sb="0" eb="4">
      <t>ウケトリリソク</t>
    </rPh>
    <phoneticPr fontId="9"/>
  </si>
  <si>
    <r>
      <rPr>
        <sz val="11"/>
        <color rgb="FF000000"/>
        <rFont val="游ゴシック"/>
        <family val="3"/>
        <charset val="128"/>
      </rPr>
      <t>受取配当金</t>
    </r>
    <rPh sb="0" eb="5">
      <t>ウケトリハイトウキン</t>
    </rPh>
    <phoneticPr fontId="9"/>
  </si>
  <si>
    <r>
      <rPr>
        <sz val="11"/>
        <color rgb="FF000000"/>
        <rFont val="游ゴシック"/>
        <family val="3"/>
        <charset val="128"/>
      </rPr>
      <t>受取賃貸料</t>
    </r>
  </si>
  <si>
    <r>
      <rPr>
        <sz val="11"/>
        <color rgb="FF000000"/>
        <rFont val="游ゴシック"/>
        <family val="3"/>
        <charset val="128"/>
      </rPr>
      <t>為替差益</t>
    </r>
    <rPh sb="0" eb="4">
      <t>カワセサエキ</t>
    </rPh>
    <phoneticPr fontId="9"/>
  </si>
  <si>
    <r>
      <rPr>
        <sz val="11"/>
        <color theme="1"/>
        <rFont val="游ゴシック"/>
        <family val="3"/>
        <charset val="128"/>
      </rPr>
      <t>貸倒引当金戻入額</t>
    </r>
    <rPh sb="0" eb="5">
      <t>カシダオレヒキアテキン</t>
    </rPh>
    <rPh sb="5" eb="6">
      <t>モド</t>
    </rPh>
    <rPh sb="6" eb="7">
      <t>イ</t>
    </rPh>
    <rPh sb="7" eb="8">
      <t>ガク</t>
    </rPh>
    <phoneticPr fontId="1"/>
  </si>
  <si>
    <r>
      <rPr>
        <sz val="11"/>
        <color rgb="FF000000"/>
        <rFont val="游ゴシック"/>
        <family val="3"/>
        <charset val="128"/>
      </rPr>
      <t>その他</t>
    </r>
    <rPh sb="2" eb="3">
      <t>タ</t>
    </rPh>
    <phoneticPr fontId="9"/>
  </si>
  <si>
    <r>
      <rPr>
        <b/>
        <sz val="11"/>
        <color rgb="FF000000"/>
        <rFont val="游ゴシック"/>
        <family val="3"/>
        <charset val="128"/>
      </rPr>
      <t>営業外収益合計</t>
    </r>
    <phoneticPr fontId="1"/>
  </si>
  <si>
    <r>
      <rPr>
        <sz val="11"/>
        <color rgb="FF000000"/>
        <rFont val="游ゴシック"/>
        <family val="3"/>
        <charset val="128"/>
      </rPr>
      <t>支払利息</t>
    </r>
    <rPh sb="0" eb="2">
      <t>シハライ</t>
    </rPh>
    <rPh sb="2" eb="4">
      <t>リソク</t>
    </rPh>
    <phoneticPr fontId="9"/>
  </si>
  <si>
    <r>
      <rPr>
        <sz val="11"/>
        <color rgb="FF000000"/>
        <rFont val="游ゴシック"/>
        <family val="3"/>
        <charset val="128"/>
      </rPr>
      <t>支払手数料</t>
    </r>
    <rPh sb="0" eb="2">
      <t>シハライ</t>
    </rPh>
    <rPh sb="2" eb="5">
      <t>テスウリョウ</t>
    </rPh>
    <phoneticPr fontId="9"/>
  </si>
  <si>
    <r>
      <rPr>
        <sz val="11"/>
        <color rgb="FF000000"/>
        <rFont val="游ゴシック"/>
        <family val="3"/>
        <charset val="128"/>
      </rPr>
      <t>賃貸費用</t>
    </r>
    <rPh sb="0" eb="4">
      <t>チンタイヒヨウ</t>
    </rPh>
    <phoneticPr fontId="9"/>
  </si>
  <si>
    <r>
      <rPr>
        <sz val="11"/>
        <color rgb="FF000000"/>
        <rFont val="游ゴシック"/>
        <family val="3"/>
        <charset val="128"/>
      </rPr>
      <t>為替差損</t>
    </r>
    <rPh sb="0" eb="2">
      <t>カワセ</t>
    </rPh>
    <rPh sb="2" eb="4">
      <t>サソン</t>
    </rPh>
    <phoneticPr fontId="9"/>
  </si>
  <si>
    <r>
      <rPr>
        <sz val="11"/>
        <color rgb="FF000000"/>
        <rFont val="游ゴシック"/>
        <family val="3"/>
        <charset val="128"/>
      </rPr>
      <t>支払保証料</t>
    </r>
    <rPh sb="0" eb="2">
      <t>シハライ</t>
    </rPh>
    <rPh sb="2" eb="5">
      <t>ホショウリョウ</t>
    </rPh>
    <phoneticPr fontId="9"/>
  </si>
  <si>
    <r>
      <rPr>
        <b/>
        <sz val="11"/>
        <color rgb="FF000000"/>
        <rFont val="游ゴシック"/>
        <family val="3"/>
        <charset val="128"/>
      </rPr>
      <t>営業外費用合計</t>
    </r>
    <phoneticPr fontId="1"/>
  </si>
  <si>
    <r>
      <rPr>
        <b/>
        <sz val="11"/>
        <color rgb="FF000000"/>
        <rFont val="游ゴシック"/>
        <family val="3"/>
        <charset val="128"/>
      </rPr>
      <t>経常利益又は損失</t>
    </r>
    <rPh sb="4" eb="5">
      <t>マタ</t>
    </rPh>
    <rPh sb="6" eb="8">
      <t>ソンシツ</t>
    </rPh>
    <phoneticPr fontId="1"/>
  </si>
  <si>
    <r>
      <rPr>
        <sz val="11"/>
        <color rgb="FF000000"/>
        <rFont val="游ゴシック"/>
        <family val="3"/>
        <charset val="128"/>
      </rPr>
      <t>固定資産売却益</t>
    </r>
    <phoneticPr fontId="1"/>
  </si>
  <si>
    <r>
      <rPr>
        <sz val="11"/>
        <color rgb="FF000000"/>
        <rFont val="游ゴシック"/>
        <family val="3"/>
        <charset val="128"/>
      </rPr>
      <t>収用補償金</t>
    </r>
    <rPh sb="0" eb="5">
      <t>シュウヨウホショウキン</t>
    </rPh>
    <phoneticPr fontId="1"/>
  </si>
  <si>
    <r>
      <rPr>
        <b/>
        <sz val="11"/>
        <color rgb="FF000000"/>
        <rFont val="游ゴシック"/>
        <family val="3"/>
        <charset val="128"/>
      </rPr>
      <t>特別利益合計</t>
    </r>
    <phoneticPr fontId="1"/>
  </si>
  <si>
    <r>
      <rPr>
        <sz val="11"/>
        <color rgb="FF000000"/>
        <rFont val="游ゴシック"/>
        <family val="3"/>
        <charset val="128"/>
      </rPr>
      <t>固定資産売却損</t>
    </r>
    <phoneticPr fontId="1"/>
  </si>
  <si>
    <r>
      <rPr>
        <sz val="11"/>
        <color rgb="FF000000"/>
        <rFont val="游ゴシック"/>
        <family val="3"/>
        <charset val="128"/>
      </rPr>
      <t>固定資産除却損</t>
    </r>
    <phoneticPr fontId="1"/>
  </si>
  <si>
    <r>
      <rPr>
        <sz val="11"/>
        <color rgb="FF000000"/>
        <rFont val="游ゴシック"/>
        <family val="3"/>
        <charset val="128"/>
      </rPr>
      <t>減損損失</t>
    </r>
    <phoneticPr fontId="1"/>
  </si>
  <si>
    <r>
      <rPr>
        <sz val="11"/>
        <color rgb="FF000000"/>
        <rFont val="游ゴシック"/>
        <family val="3"/>
        <charset val="128"/>
      </rPr>
      <t>関係会社整理損失引当金繰入額</t>
    </r>
    <rPh sb="0" eb="4">
      <t>カンケイカイシャ</t>
    </rPh>
    <rPh sb="4" eb="6">
      <t>セイリ</t>
    </rPh>
    <rPh sb="6" eb="8">
      <t>ソンシツ</t>
    </rPh>
    <rPh sb="8" eb="11">
      <t>ヒキアテキン</t>
    </rPh>
    <rPh sb="11" eb="14">
      <t>クリイレガク</t>
    </rPh>
    <phoneticPr fontId="1"/>
  </si>
  <si>
    <r>
      <rPr>
        <sz val="11"/>
        <color rgb="FF000000"/>
        <rFont val="游ゴシック"/>
        <family val="3"/>
        <charset val="128"/>
      </rPr>
      <t>その他</t>
    </r>
    <rPh sb="2" eb="3">
      <t>タ</t>
    </rPh>
    <phoneticPr fontId="1"/>
  </si>
  <si>
    <r>
      <rPr>
        <b/>
        <sz val="11"/>
        <color rgb="FF000000"/>
        <rFont val="游ゴシック"/>
        <family val="3"/>
        <charset val="128"/>
      </rPr>
      <t>特別損失合計</t>
    </r>
    <phoneticPr fontId="1"/>
  </si>
  <si>
    <r>
      <rPr>
        <b/>
        <sz val="11"/>
        <color rgb="FF000000"/>
        <rFont val="游ゴシック"/>
        <family val="3"/>
        <charset val="128"/>
      </rPr>
      <t>税金等調整前当期純利益又は税金等調整前当期純損失</t>
    </r>
    <phoneticPr fontId="1"/>
  </si>
  <si>
    <r>
      <rPr>
        <sz val="11"/>
        <color rgb="FF000000"/>
        <rFont val="游ゴシック"/>
        <family val="3"/>
        <charset val="128"/>
      </rPr>
      <t>法人税、住民税及び事業税</t>
    </r>
  </si>
  <si>
    <r>
      <rPr>
        <sz val="11"/>
        <color rgb="FF000000"/>
        <rFont val="游ゴシック"/>
        <family val="3"/>
        <charset val="128"/>
      </rPr>
      <t>法人税等調整額</t>
    </r>
  </si>
  <si>
    <r>
      <rPr>
        <b/>
        <sz val="11"/>
        <color rgb="FF000000"/>
        <rFont val="游ゴシック"/>
        <family val="3"/>
        <charset val="128"/>
      </rPr>
      <t>法人税等合計</t>
    </r>
  </si>
  <si>
    <r>
      <rPr>
        <b/>
        <sz val="11"/>
        <color rgb="FF000000"/>
        <rFont val="游ゴシック"/>
        <family val="3"/>
        <charset val="128"/>
      </rPr>
      <t>当期純利益又は当期純損失</t>
    </r>
    <phoneticPr fontId="1"/>
  </si>
  <si>
    <r>
      <rPr>
        <sz val="11"/>
        <color rgb="FF000000"/>
        <rFont val="游ゴシック"/>
        <family val="3"/>
        <charset val="128"/>
      </rPr>
      <t>（内訳）</t>
    </r>
  </si>
  <si>
    <r>
      <rPr>
        <sz val="11"/>
        <color rgb="FF000000"/>
        <rFont val="游ゴシック"/>
        <family val="3"/>
        <charset val="128"/>
      </rPr>
      <t>親会社株主に帰属する四半期純利益</t>
    </r>
  </si>
  <si>
    <r>
      <rPr>
        <sz val="11"/>
        <color rgb="FF000000"/>
        <rFont val="游ゴシック"/>
        <family val="3"/>
        <charset val="128"/>
      </rPr>
      <t>非支配株主に帰属する四半期純利益</t>
    </r>
  </si>
  <si>
    <r>
      <rPr>
        <sz val="11"/>
        <color rgb="FF000000"/>
        <rFont val="游ゴシック"/>
        <family val="3"/>
        <charset val="128"/>
      </rPr>
      <t>その他有価証券評価差額金</t>
    </r>
    <phoneticPr fontId="1"/>
  </si>
  <si>
    <r>
      <rPr>
        <sz val="11"/>
        <color rgb="FF000000"/>
        <rFont val="游ゴシック"/>
        <family val="3"/>
        <charset val="128"/>
      </rPr>
      <t>為替換算調整勘定</t>
    </r>
    <phoneticPr fontId="1"/>
  </si>
  <si>
    <r>
      <rPr>
        <sz val="11"/>
        <color rgb="FF000000"/>
        <rFont val="游ゴシック"/>
        <family val="3"/>
        <charset val="128"/>
      </rPr>
      <t>持分法適用会社に対する持分相当額</t>
    </r>
    <phoneticPr fontId="1"/>
  </si>
  <si>
    <r>
      <rPr>
        <b/>
        <sz val="11"/>
        <color rgb="FF000000"/>
        <rFont val="游ゴシック"/>
        <family val="3"/>
        <charset val="128"/>
      </rPr>
      <t>その他の包括利益合計</t>
    </r>
    <phoneticPr fontId="1"/>
  </si>
  <si>
    <r>
      <rPr>
        <b/>
        <sz val="11"/>
        <color rgb="FF000000"/>
        <rFont val="游ゴシック"/>
        <family val="3"/>
        <charset val="128"/>
      </rPr>
      <t>包括利益</t>
    </r>
    <phoneticPr fontId="1"/>
  </si>
  <si>
    <r>
      <rPr>
        <sz val="11"/>
        <color rgb="FF000000"/>
        <rFont val="游ゴシック"/>
        <family val="3"/>
        <charset val="128"/>
      </rPr>
      <t>　親会社株主に係る四半期包括利益</t>
    </r>
  </si>
  <si>
    <r>
      <rPr>
        <sz val="11"/>
        <color rgb="FF000000"/>
        <rFont val="游ゴシック"/>
        <family val="3"/>
        <charset val="128"/>
      </rPr>
      <t>　非支配株主に係る四半期包括利益</t>
    </r>
  </si>
  <si>
    <r>
      <rPr>
        <sz val="11"/>
        <color rgb="FF000000"/>
        <rFont val="游ゴシック"/>
        <family val="3"/>
        <charset val="128"/>
      </rPr>
      <t>役員報酬</t>
    </r>
    <rPh sb="0" eb="4">
      <t>ヤクインホウシュウ</t>
    </rPh>
    <phoneticPr fontId="1"/>
  </si>
  <si>
    <r>
      <rPr>
        <sz val="11"/>
        <color rgb="FF000000"/>
        <rFont val="游ゴシック"/>
        <family val="3"/>
        <charset val="128"/>
      </rPr>
      <t>給料及び賞与</t>
    </r>
    <phoneticPr fontId="1"/>
  </si>
  <si>
    <r>
      <rPr>
        <sz val="11"/>
        <color rgb="FF000000"/>
        <rFont val="游ゴシック"/>
        <family val="3"/>
        <charset val="128"/>
      </rPr>
      <t>賞与引当金繰入額</t>
    </r>
    <rPh sb="0" eb="5">
      <t>ショウヨヒキアテキン</t>
    </rPh>
    <rPh sb="5" eb="7">
      <t>クリイレ</t>
    </rPh>
    <rPh sb="7" eb="8">
      <t>ガク</t>
    </rPh>
    <phoneticPr fontId="1"/>
  </si>
  <si>
    <r>
      <rPr>
        <sz val="11"/>
        <color rgb="FF000000"/>
        <rFont val="游ゴシック"/>
        <family val="3"/>
        <charset val="128"/>
      </rPr>
      <t>退職給付費用</t>
    </r>
    <rPh sb="0" eb="4">
      <t>タイショクキュウフ</t>
    </rPh>
    <rPh sb="4" eb="6">
      <t>ヒヨウ</t>
    </rPh>
    <phoneticPr fontId="1"/>
  </si>
  <si>
    <r>
      <rPr>
        <sz val="11"/>
        <color rgb="FF000000"/>
        <rFont val="游ゴシック"/>
        <family val="3"/>
        <charset val="128"/>
      </rPr>
      <t>荷造運搬費</t>
    </r>
    <rPh sb="0" eb="2">
      <t>ニヅク</t>
    </rPh>
    <rPh sb="2" eb="5">
      <t>ウンパンヒ</t>
    </rPh>
    <phoneticPr fontId="1"/>
  </si>
  <si>
    <r>
      <rPr>
        <sz val="11"/>
        <color rgb="FF000000"/>
        <rFont val="游ゴシック"/>
        <family val="3"/>
        <charset val="128"/>
      </rPr>
      <t>減価償却費</t>
    </r>
    <rPh sb="0" eb="5">
      <t>ゲンカショウキャクヒ</t>
    </rPh>
    <phoneticPr fontId="1"/>
  </si>
  <si>
    <r>
      <rPr>
        <sz val="11"/>
        <color rgb="FF000000"/>
        <rFont val="游ゴシック"/>
        <family val="3"/>
        <charset val="128"/>
      </rPr>
      <t>研究開発費</t>
    </r>
    <rPh sb="0" eb="5">
      <t>ケンキュウカイハツヒ</t>
    </rPh>
    <phoneticPr fontId="1"/>
  </si>
  <si>
    <r>
      <rPr>
        <sz val="11"/>
        <color rgb="FF000000"/>
        <rFont val="游ゴシック"/>
        <family val="3"/>
        <charset val="128"/>
      </rPr>
      <t>貸倒引当金繰入額</t>
    </r>
    <rPh sb="0" eb="2">
      <t>カシダオレ</t>
    </rPh>
    <rPh sb="2" eb="5">
      <t>ヒキアテキン</t>
    </rPh>
    <rPh sb="5" eb="6">
      <t>ク</t>
    </rPh>
    <rPh sb="6" eb="7">
      <t>イ</t>
    </rPh>
    <rPh sb="7" eb="8">
      <t>ガク</t>
    </rPh>
    <phoneticPr fontId="1"/>
  </si>
  <si>
    <r>
      <rPr>
        <b/>
        <sz val="11"/>
        <color theme="1"/>
        <rFont val="游ゴシック"/>
        <family val="3"/>
        <charset val="128"/>
      </rPr>
      <t>連結</t>
    </r>
    <r>
      <rPr>
        <b/>
        <sz val="11"/>
        <color theme="1"/>
        <rFont val="Arial"/>
        <family val="2"/>
      </rPr>
      <t>BS</t>
    </r>
    <rPh sb="0" eb="2">
      <t>レンケツ</t>
    </rPh>
    <phoneticPr fontId="1"/>
  </si>
  <si>
    <r>
      <rPr>
        <b/>
        <sz val="11"/>
        <color theme="1"/>
        <rFont val="游ゴシック"/>
        <family val="3"/>
        <charset val="128"/>
      </rPr>
      <t>セグメント損益</t>
    </r>
    <rPh sb="5" eb="7">
      <t>ソンエキ</t>
    </rPh>
    <phoneticPr fontId="1"/>
  </si>
  <si>
    <r>
      <rPr>
        <b/>
        <sz val="11"/>
        <rFont val="游ゴシック"/>
        <family val="3"/>
        <charset val="128"/>
      </rPr>
      <t>財務指標</t>
    </r>
    <rPh sb="0" eb="4">
      <t>ザイムシヒョウ</t>
    </rPh>
    <phoneticPr fontId="1"/>
  </si>
  <si>
    <r>
      <t>ROA</t>
    </r>
    <r>
      <rPr>
        <sz val="11"/>
        <rFont val="游ゴシック"/>
        <family val="3"/>
        <charset val="128"/>
      </rPr>
      <t>（当期純利益</t>
    </r>
    <r>
      <rPr>
        <sz val="11"/>
        <rFont val="Arial"/>
        <family val="2"/>
      </rPr>
      <t>/</t>
    </r>
    <r>
      <rPr>
        <sz val="11"/>
        <rFont val="游ゴシック"/>
        <family val="3"/>
        <charset val="128"/>
      </rPr>
      <t>総資産）</t>
    </r>
    <rPh sb="4" eb="9">
      <t>トウキジュンリエキ</t>
    </rPh>
    <rPh sb="10" eb="13">
      <t>ソウシサン</t>
    </rPh>
    <phoneticPr fontId="1"/>
  </si>
  <si>
    <r>
      <t>ROE</t>
    </r>
    <r>
      <rPr>
        <sz val="11"/>
        <rFont val="游ゴシック"/>
        <family val="3"/>
        <charset val="128"/>
      </rPr>
      <t>（当期純利益</t>
    </r>
    <r>
      <rPr>
        <sz val="11"/>
        <rFont val="Arial"/>
        <family val="2"/>
      </rPr>
      <t>/</t>
    </r>
    <r>
      <rPr>
        <sz val="11"/>
        <rFont val="游ゴシック"/>
        <family val="3"/>
        <charset val="128"/>
      </rPr>
      <t>純資産）</t>
    </r>
    <rPh sb="4" eb="9">
      <t>トウキジュンリエキ</t>
    </rPh>
    <rPh sb="10" eb="13">
      <t>ジュンシサン</t>
    </rPh>
    <phoneticPr fontId="1"/>
  </si>
  <si>
    <r>
      <rPr>
        <sz val="11"/>
        <rFont val="游ゴシック"/>
        <family val="3"/>
        <charset val="128"/>
      </rPr>
      <t>総資産回転率（売上高</t>
    </r>
    <r>
      <rPr>
        <sz val="11"/>
        <rFont val="Arial"/>
        <family val="2"/>
      </rPr>
      <t>/</t>
    </r>
    <r>
      <rPr>
        <sz val="11"/>
        <rFont val="游ゴシック"/>
        <family val="3"/>
        <charset val="128"/>
      </rPr>
      <t>総資産）</t>
    </r>
    <rPh sb="0" eb="3">
      <t>ソウシサン</t>
    </rPh>
    <rPh sb="3" eb="6">
      <t>カイテンリツ</t>
    </rPh>
    <rPh sb="7" eb="10">
      <t>ウリアゲダカ</t>
    </rPh>
    <rPh sb="11" eb="14">
      <t>ソウシサン</t>
    </rPh>
    <phoneticPr fontId="1"/>
  </si>
  <si>
    <r>
      <rPr>
        <sz val="11"/>
        <rFont val="游ゴシック"/>
        <family val="3"/>
        <charset val="128"/>
      </rPr>
      <t>財務レバレッジ（総資産</t>
    </r>
    <r>
      <rPr>
        <sz val="11"/>
        <rFont val="Arial"/>
        <family val="2"/>
      </rPr>
      <t>/</t>
    </r>
    <r>
      <rPr>
        <sz val="11"/>
        <rFont val="游ゴシック"/>
        <family val="3"/>
        <charset val="128"/>
      </rPr>
      <t>純資産）</t>
    </r>
    <rPh sb="0" eb="2">
      <t>ザイム</t>
    </rPh>
    <rPh sb="8" eb="11">
      <t>ソウシサン</t>
    </rPh>
    <rPh sb="12" eb="15">
      <t>ジュンシサン</t>
    </rPh>
    <phoneticPr fontId="1"/>
  </si>
  <si>
    <t>2019年（令和元年）3月期・89期</t>
    <rPh sb="4" eb="5">
      <t>ネン</t>
    </rPh>
    <rPh sb="6" eb="8">
      <t>レイワ</t>
    </rPh>
    <rPh sb="8" eb="10">
      <t>ガンネン</t>
    </rPh>
    <rPh sb="12" eb="14">
      <t>ガツキ</t>
    </rPh>
    <rPh sb="17" eb="18">
      <t>キ</t>
    </rPh>
    <phoneticPr fontId="1"/>
  </si>
  <si>
    <t>2020年（令和2年）3月期・90期</t>
    <rPh sb="6" eb="8">
      <t>レイワ</t>
    </rPh>
    <rPh sb="9" eb="10">
      <t>ネン</t>
    </rPh>
    <rPh sb="17" eb="18">
      <t>キ</t>
    </rPh>
    <phoneticPr fontId="1"/>
  </si>
  <si>
    <t>2021年（令和3年）3月期・91期</t>
    <rPh sb="6" eb="8">
      <t>レイワ</t>
    </rPh>
    <rPh sb="9" eb="10">
      <t>ネン</t>
    </rPh>
    <rPh sb="17" eb="18">
      <t>キ</t>
    </rPh>
    <phoneticPr fontId="1"/>
  </si>
  <si>
    <t>2022年（令和4年）3月期・92期</t>
    <rPh sb="6" eb="8">
      <t>レイワ</t>
    </rPh>
    <rPh sb="9" eb="10">
      <t>ネン</t>
    </rPh>
    <rPh sb="17" eb="18">
      <t>キ</t>
    </rPh>
    <phoneticPr fontId="1"/>
  </si>
  <si>
    <t>2023年（令和5年）3月期・93期</t>
    <rPh sb="6" eb="8">
      <t>レイワ</t>
    </rPh>
    <rPh sb="9" eb="10">
      <t>ネン</t>
    </rPh>
    <rPh sb="17" eb="18">
      <t>キ</t>
    </rPh>
    <phoneticPr fontId="1"/>
  </si>
  <si>
    <t>2024年（令和6年）3月期・94期</t>
    <rPh sb="6" eb="8">
      <t>レイワ</t>
    </rPh>
    <rPh sb="9" eb="10">
      <t>ネン</t>
    </rPh>
    <rPh sb="17" eb="18">
      <t>キ</t>
    </rPh>
    <phoneticPr fontId="1"/>
  </si>
  <si>
    <t>FY2020</t>
  </si>
  <si>
    <t>FY2020</t>
    <phoneticPr fontId="1"/>
  </si>
  <si>
    <t>FY2021</t>
  </si>
  <si>
    <t>FY2021</t>
    <phoneticPr fontId="1"/>
  </si>
  <si>
    <t>FY2022</t>
  </si>
  <si>
    <t>FY2022</t>
    <phoneticPr fontId="1"/>
  </si>
  <si>
    <t>FY2023</t>
  </si>
  <si>
    <t>FY2023</t>
    <phoneticPr fontId="1"/>
  </si>
  <si>
    <t>FY2024</t>
  </si>
  <si>
    <t>FY2024</t>
    <phoneticPr fontId="1"/>
  </si>
  <si>
    <t>Q1</t>
  </si>
  <si>
    <t>Q1</t>
    <phoneticPr fontId="1"/>
  </si>
  <si>
    <t>Q2 cum.</t>
  </si>
  <si>
    <t>Q2 cum.</t>
    <phoneticPr fontId="1"/>
  </si>
  <si>
    <t>Q3 cum.</t>
  </si>
  <si>
    <t>Q3 cum.</t>
    <phoneticPr fontId="1"/>
  </si>
  <si>
    <t>Full year</t>
  </si>
  <si>
    <t>Full year</t>
    <phoneticPr fontId="1"/>
  </si>
  <si>
    <t>単位：百万円</t>
    <rPh sb="3" eb="6">
      <t>ヒャクマンエン</t>
    </rPh>
    <phoneticPr fontId="1"/>
  </si>
  <si>
    <t>Unit: JPY mil</t>
    <phoneticPr fontId="1"/>
  </si>
  <si>
    <r>
      <rPr>
        <b/>
        <sz val="11"/>
        <color theme="1"/>
        <rFont val="游ゴシック"/>
        <family val="2"/>
        <charset val="128"/>
      </rPr>
      <t>セグメント利益</t>
    </r>
    <rPh sb="5" eb="7">
      <t>リエキ</t>
    </rPh>
    <phoneticPr fontId="1"/>
  </si>
  <si>
    <t>連結キャッシュフロー</t>
    <rPh sb="0" eb="2">
      <t>レンケツ</t>
    </rPh>
    <phoneticPr fontId="1"/>
  </si>
  <si>
    <t>営業活動によるキャッシュフロー</t>
    <rPh sb="0" eb="4">
      <t>エイギョウカツドウ</t>
    </rPh>
    <phoneticPr fontId="1"/>
  </si>
  <si>
    <t>財務活動によるキャッシュフロー</t>
    <rPh sb="0" eb="2">
      <t>ザイム</t>
    </rPh>
    <rPh sb="2" eb="4">
      <t>カツドウ</t>
    </rPh>
    <phoneticPr fontId="1"/>
  </si>
  <si>
    <t>投資活動によるキャッシュフロー</t>
    <rPh sb="0" eb="2">
      <t>トウシ</t>
    </rPh>
    <rPh sb="2" eb="4">
      <t>カツドウ</t>
    </rPh>
    <phoneticPr fontId="1"/>
  </si>
  <si>
    <t>Consolidated Cash Flow</t>
    <phoneticPr fontId="1"/>
  </si>
  <si>
    <t>Operating Cash Flow</t>
    <phoneticPr fontId="1"/>
  </si>
  <si>
    <t>Investing Cash Flow</t>
    <phoneticPr fontId="1"/>
  </si>
  <si>
    <t>Financing Cash Flow</t>
    <phoneticPr fontId="1"/>
  </si>
  <si>
    <t>Depreciation and amortization</t>
  </si>
  <si>
    <r>
      <t>EBITDA</t>
    </r>
    <r>
      <rPr>
        <sz val="11"/>
        <rFont val="ＭＳ Ｐゴシック"/>
        <family val="2"/>
        <charset val="128"/>
      </rPr>
      <t>マージン</t>
    </r>
    <phoneticPr fontId="1"/>
  </si>
  <si>
    <t>EBITDA Margin</t>
    <phoneticPr fontId="1"/>
  </si>
  <si>
    <t>EBITDA</t>
    <phoneticPr fontId="1"/>
  </si>
  <si>
    <t>Total current assets</t>
    <phoneticPr fontId="1"/>
  </si>
  <si>
    <t>Total tangible fixed assets</t>
    <phoneticPr fontId="1"/>
  </si>
  <si>
    <t>Rent income</t>
    <phoneticPr fontId="1"/>
  </si>
  <si>
    <t>関係会社清算益</t>
    <rPh sb="0" eb="4">
      <t>カンケイカイシャ</t>
    </rPh>
    <phoneticPr fontId="1"/>
  </si>
  <si>
    <t>Income taxes - current</t>
    <phoneticPr fontId="1"/>
  </si>
  <si>
    <t>Income taxes - deferred</t>
    <phoneticPr fontId="1"/>
  </si>
  <si>
    <t>Total income taxes</t>
    <phoneticPr fontId="1"/>
  </si>
  <si>
    <r>
      <rPr>
        <sz val="11"/>
        <color theme="1"/>
        <rFont val="ＭＳ ゴシック"/>
        <family val="3"/>
        <charset val="128"/>
      </rPr>
      <t>減価償却費およびのれん償却費</t>
    </r>
    <rPh sb="0" eb="4">
      <t>ゲンカショウキャク</t>
    </rPh>
    <rPh sb="4" eb="5">
      <t>ヒ</t>
    </rPh>
    <rPh sb="11" eb="14">
      <t>ショウキャクヒ</t>
    </rPh>
    <phoneticPr fontId="1"/>
  </si>
  <si>
    <t>製品事業</t>
    <rPh sb="0" eb="4">
      <t>セイヒンジギョウ</t>
    </rPh>
    <phoneticPr fontId="1"/>
  </si>
  <si>
    <t>単位：百万円</t>
    <phoneticPr fontId="1"/>
  </si>
  <si>
    <t>対前四半期売上増減率</t>
    <rPh sb="0" eb="1">
      <t>タイ</t>
    </rPh>
    <rPh sb="1" eb="2">
      <t>ゼン</t>
    </rPh>
    <rPh sb="2" eb="5">
      <t>シハンキ</t>
    </rPh>
    <rPh sb="5" eb="7">
      <t>ウリアゲ</t>
    </rPh>
    <rPh sb="7" eb="9">
      <t>ゾウゲン</t>
    </rPh>
    <rPh sb="9" eb="10">
      <t>リツ</t>
    </rPh>
    <phoneticPr fontId="1"/>
  </si>
  <si>
    <t>売上総利益率</t>
    <rPh sb="0" eb="5">
      <t>ウリアゲソウリエキ</t>
    </rPh>
    <rPh sb="5" eb="6">
      <t>リツ</t>
    </rPh>
    <phoneticPr fontId="1"/>
  </si>
  <si>
    <t>営業利益率</t>
    <rPh sb="0" eb="5">
      <t>エイギョウリエキリツ</t>
    </rPh>
    <phoneticPr fontId="1"/>
  </si>
  <si>
    <t>経常利益率</t>
    <rPh sb="0" eb="5">
      <t>ケイジョウリエキリツ</t>
    </rPh>
    <phoneticPr fontId="1"/>
  </si>
  <si>
    <t>当期純利益率</t>
    <rPh sb="0" eb="6">
      <t>トウキジュンリエキリツ</t>
    </rPh>
    <phoneticPr fontId="1"/>
  </si>
  <si>
    <t>販管費率（対売上高）</t>
    <rPh sb="0" eb="4">
      <t>ハンカンヒリツ</t>
    </rPh>
    <rPh sb="5" eb="6">
      <t>タイ</t>
    </rPh>
    <rPh sb="6" eb="9">
      <t>ウリアゲダカ</t>
    </rPh>
    <phoneticPr fontId="1"/>
  </si>
  <si>
    <t>流動比率</t>
    <rPh sb="0" eb="4">
      <t>リュウドウヒリツ</t>
    </rPh>
    <phoneticPr fontId="1"/>
  </si>
  <si>
    <t>自己資本比率</t>
    <rPh sb="0" eb="6">
      <t>ジコシホンヒリツ</t>
    </rPh>
    <phoneticPr fontId="1"/>
  </si>
  <si>
    <t>固定比率</t>
    <rPh sb="0" eb="4">
      <t>コテイヒリツ</t>
    </rPh>
    <phoneticPr fontId="1"/>
  </si>
  <si>
    <t>固定長期適合率</t>
    <rPh sb="0" eb="7">
      <t>コテイチョウキテキゴウリツ</t>
    </rPh>
    <phoneticPr fontId="1"/>
  </si>
  <si>
    <r>
      <rPr>
        <b/>
        <sz val="11"/>
        <color theme="1"/>
        <rFont val="游ゴシック"/>
        <family val="3"/>
        <charset val="128"/>
      </rPr>
      <t>連結</t>
    </r>
    <r>
      <rPr>
        <b/>
        <sz val="11"/>
        <color theme="1"/>
        <rFont val="Arial"/>
        <family val="2"/>
      </rPr>
      <t>PL</t>
    </r>
    <phoneticPr fontId="1"/>
  </si>
  <si>
    <t>Mipox Corporation</t>
    <phoneticPr fontId="1"/>
  </si>
  <si>
    <t>Mipox株式会社</t>
    <rPh sb="5" eb="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</si>
</sst>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_);[Red]\(#,##0\)"/>
    <numFmt numFmtId="179" formatCode="#,##0.0_);[Red]\(#,##0.0\)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</font>
    <font>
      <sz val="11"/>
      <color rgb="FF000000"/>
      <name val="Arial"/>
      <family val="2"/>
    </font>
    <font>
      <sz val="11"/>
      <color rgb="FF000000"/>
      <name val="游ゴシック"/>
      <family val="3"/>
      <charset val="128"/>
    </font>
    <font>
      <b/>
      <sz val="11"/>
      <color rgb="FF000000"/>
      <name val="Arial"/>
      <family val="2"/>
    </font>
    <font>
      <b/>
      <sz val="11"/>
      <color rgb="FF000000"/>
      <name val="游ゴシック"/>
      <family val="3"/>
      <charset val="128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Arial"/>
      <family val="3"/>
      <charset val="128"/>
    </font>
    <font>
      <b/>
      <sz val="11"/>
      <color theme="1"/>
      <name val="Arial"/>
      <family val="3"/>
      <charset val="128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ill="0" applyBorder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ill="0" applyBorder="0" applyProtection="0">
      <alignment vertical="center"/>
    </xf>
    <xf numFmtId="38" fontId="8" fillId="0" borderId="0" applyFill="0" applyBorder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176" fontId="4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178" fontId="11" fillId="0" borderId="1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11" fillId="0" borderId="2" xfId="0" applyNumberFormat="1" applyFont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11" fillId="2" borderId="1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178" fontId="11" fillId="0" borderId="0" xfId="0" applyNumberFormat="1" applyFont="1" applyAlignment="1">
      <alignment horizontal="right" vertical="center"/>
    </xf>
    <xf numFmtId="9" fontId="12" fillId="0" borderId="0" xfId="1" applyFont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5" fillId="0" borderId="0" xfId="0" applyFont="1">
      <alignment vertical="center"/>
    </xf>
    <xf numFmtId="179" fontId="11" fillId="0" borderId="1" xfId="0" applyNumberFormat="1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2" fillId="0" borderId="0" xfId="0" applyFont="1">
      <alignment vertical="center"/>
    </xf>
    <xf numFmtId="0" fontId="2" fillId="3" borderId="0" xfId="0" applyFont="1" applyFill="1">
      <alignment vertical="center"/>
    </xf>
    <xf numFmtId="0" fontId="15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18" fillId="0" borderId="0" xfId="0" applyFont="1">
      <alignment vertical="center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</cellXfs>
  <cellStyles count="14">
    <cellStyle name="パーセント" xfId="1" builtinId="5"/>
    <cellStyle name="パーセント 2" xfId="4" xr:uid="{8C6A4388-3C8C-4BED-B489-0ACFC2F57B7A}"/>
    <cellStyle name="パーセント 2 2" xfId="7" xr:uid="{00E7A0F6-01CF-4477-B635-474F5D901E33}"/>
    <cellStyle name="桁区切り 10" xfId="10" xr:uid="{88AB29EC-A025-4BF7-9E7C-71378CDD07F6}"/>
    <cellStyle name="桁区切り 15" xfId="9" xr:uid="{D58C6487-176E-44EF-9CAA-CA95053DEE76}"/>
    <cellStyle name="桁区切り 16" xfId="5" xr:uid="{637555B5-B980-4C4D-B005-3888CBD3886A}"/>
    <cellStyle name="桁区切り 18" xfId="12" xr:uid="{10E8F2AA-893D-4E80-9D94-5C0DA1F017E2}"/>
    <cellStyle name="桁区切り 2" xfId="11" xr:uid="{13CC5253-6AB9-448F-95DA-608D72C3931C}"/>
    <cellStyle name="桁区切り 3" xfId="3" xr:uid="{1912EABE-BB4B-4375-834F-A3221063B4FB}"/>
    <cellStyle name="桁区切り 4" xfId="13" xr:uid="{609F6375-2ED6-4667-898F-7C80CD69E461}"/>
    <cellStyle name="標準" xfId="0" builtinId="0"/>
    <cellStyle name="標準 11" xfId="8" xr:uid="{3C3A1CFE-081E-4B77-A1B2-624F8DFFDAC4}"/>
    <cellStyle name="標準 2" xfId="6" xr:uid="{D303CF9B-FAC9-409E-AA74-7720C23071C1}"/>
    <cellStyle name="標準 3" xfId="2" xr:uid="{3D90D4A8-122D-4CD2-B5ED-2EEB93AAA8F2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B1E3-1FD2-46A7-BB1A-B46450D67814}">
  <dimension ref="A1:AW189"/>
  <sheetViews>
    <sheetView showGridLines="0" tabSelected="1" view="pageBreakPreview" zoomScale="80" zoomScaleNormal="70" zoomScaleSheetLayoutView="80" workbookViewId="0">
      <pane xSplit="3" ySplit="3" topLeftCell="J4" activePane="bottomRight" state="frozen"/>
      <selection pane="topRight" activeCell="D1" sqref="D1"/>
      <selection pane="bottomLeft" activeCell="A4" sqref="A4"/>
      <selection pane="bottomRight" activeCell="M10" sqref="M10"/>
    </sheetView>
  </sheetViews>
  <sheetFormatPr defaultColWidth="0" defaultRowHeight="0" customHeight="1" zeroHeight="1" x14ac:dyDescent="0.55000000000000004"/>
  <cols>
    <col min="1" max="1" width="2.83203125" customWidth="1"/>
    <col min="2" max="3" width="19.08203125" style="21" customWidth="1"/>
    <col min="4" max="23" width="10.25" customWidth="1"/>
    <col min="24" max="24" width="14.33203125" customWidth="1"/>
    <col min="25" max="25" width="11.08203125" bestFit="1" customWidth="1"/>
    <col min="26" max="49" width="0" hidden="1" customWidth="1"/>
    <col min="50" max="16384" width="9" hidden="1"/>
  </cols>
  <sheetData>
    <row r="1" spans="2:25" ht="36" customHeight="1" x14ac:dyDescent="0.55000000000000004">
      <c r="B1" s="43" t="s">
        <v>341</v>
      </c>
      <c r="C1" s="44" t="s">
        <v>340</v>
      </c>
    </row>
    <row r="2" spans="2:25" ht="18" x14ac:dyDescent="0.55000000000000004">
      <c r="B2" s="42" t="s">
        <v>339</v>
      </c>
      <c r="C2" s="25" t="s">
        <v>27</v>
      </c>
      <c r="D2" s="6"/>
      <c r="E2" s="3" t="s">
        <v>30</v>
      </c>
      <c r="F2" s="3"/>
      <c r="G2" s="3"/>
      <c r="H2" s="3"/>
      <c r="I2" s="3" t="s">
        <v>287</v>
      </c>
      <c r="J2" s="3"/>
      <c r="K2" s="3"/>
      <c r="L2" s="3"/>
      <c r="M2" s="3" t="s">
        <v>289</v>
      </c>
      <c r="N2" s="3"/>
      <c r="O2" s="3"/>
      <c r="P2" s="3"/>
      <c r="Q2" s="3" t="s">
        <v>291</v>
      </c>
      <c r="R2" s="3"/>
      <c r="S2" s="3"/>
      <c r="T2" s="5"/>
      <c r="U2" s="5" t="s">
        <v>293</v>
      </c>
      <c r="V2" s="6"/>
      <c r="W2" s="6"/>
      <c r="X2" s="2" t="s">
        <v>295</v>
      </c>
    </row>
    <row r="3" spans="2:25" ht="18" x14ac:dyDescent="0.55000000000000004">
      <c r="B3" s="36" t="s">
        <v>304</v>
      </c>
      <c r="C3" s="37" t="s">
        <v>305</v>
      </c>
      <c r="D3" s="35"/>
      <c r="E3" s="35" t="s">
        <v>280</v>
      </c>
      <c r="F3" s="35"/>
      <c r="G3" s="35"/>
      <c r="H3" s="38"/>
      <c r="I3" s="38" t="s">
        <v>281</v>
      </c>
      <c r="J3" s="38"/>
      <c r="K3" s="38"/>
      <c r="L3" s="35"/>
      <c r="M3" s="35" t="s">
        <v>282</v>
      </c>
      <c r="N3" s="35"/>
      <c r="O3" s="35"/>
      <c r="P3" s="38"/>
      <c r="Q3" s="38" t="s">
        <v>283</v>
      </c>
      <c r="R3" s="38"/>
      <c r="S3" s="38"/>
      <c r="T3" s="35"/>
      <c r="U3" s="35" t="s">
        <v>284</v>
      </c>
      <c r="V3" s="35"/>
      <c r="W3" s="35"/>
      <c r="X3" s="38" t="s">
        <v>285</v>
      </c>
    </row>
    <row r="4" spans="2:25" ht="18" x14ac:dyDescent="0.55000000000000004">
      <c r="D4" s="2" t="s">
        <v>297</v>
      </c>
      <c r="E4" s="2" t="s">
        <v>299</v>
      </c>
      <c r="F4" s="2" t="s">
        <v>301</v>
      </c>
      <c r="G4" s="2" t="s">
        <v>303</v>
      </c>
      <c r="H4" s="2" t="s">
        <v>297</v>
      </c>
      <c r="I4" s="2" t="s">
        <v>299</v>
      </c>
      <c r="J4" s="2" t="s">
        <v>301</v>
      </c>
      <c r="K4" s="2" t="s">
        <v>303</v>
      </c>
      <c r="L4" s="2" t="s">
        <v>297</v>
      </c>
      <c r="M4" s="2" t="s">
        <v>299</v>
      </c>
      <c r="N4" s="2" t="s">
        <v>301</v>
      </c>
      <c r="O4" s="2" t="s">
        <v>303</v>
      </c>
      <c r="P4" s="2" t="s">
        <v>297</v>
      </c>
      <c r="Q4" s="2" t="s">
        <v>299</v>
      </c>
      <c r="R4" s="2" t="s">
        <v>301</v>
      </c>
      <c r="S4" s="2" t="s">
        <v>303</v>
      </c>
      <c r="T4" s="2" t="s">
        <v>297</v>
      </c>
      <c r="U4" s="2" t="s">
        <v>299</v>
      </c>
      <c r="V4" s="2" t="s">
        <v>301</v>
      </c>
      <c r="W4" s="2" t="s">
        <v>303</v>
      </c>
      <c r="X4" s="2" t="s">
        <v>297</v>
      </c>
    </row>
    <row r="5" spans="2:25" ht="18" x14ac:dyDescent="0.55000000000000004">
      <c r="B5" s="26" t="s">
        <v>222</v>
      </c>
      <c r="C5" s="26" t="s">
        <v>21</v>
      </c>
      <c r="D5" s="19">
        <v>1737.6880000000001</v>
      </c>
      <c r="E5" s="19">
        <v>3806.2089999999998</v>
      </c>
      <c r="F5" s="19">
        <v>5759.3280000000004</v>
      </c>
      <c r="G5" s="19">
        <v>7558.0910000000003</v>
      </c>
      <c r="H5" s="19">
        <v>1779.212</v>
      </c>
      <c r="I5" s="19">
        <v>3716.8989999999999</v>
      </c>
      <c r="J5" s="19">
        <v>5666.8509999999997</v>
      </c>
      <c r="K5" s="19">
        <v>7338.5020000000004</v>
      </c>
      <c r="L5" s="19">
        <v>1660.643</v>
      </c>
      <c r="M5" s="19">
        <v>3478.3220000000001</v>
      </c>
      <c r="N5" s="19">
        <v>5237.7830000000004</v>
      </c>
      <c r="O5" s="19">
        <v>7361.6670000000004</v>
      </c>
      <c r="P5" s="19">
        <v>2588.1419999999998</v>
      </c>
      <c r="Q5" s="19">
        <v>5054.3779999999997</v>
      </c>
      <c r="R5" s="19">
        <v>7862.0230000000001</v>
      </c>
      <c r="S5" s="19">
        <v>10449.496999999999</v>
      </c>
      <c r="T5" s="19">
        <v>2826.3319999999999</v>
      </c>
      <c r="U5" s="19">
        <v>5469.5630000000001</v>
      </c>
      <c r="V5" s="19">
        <v>7753.2070000000003</v>
      </c>
      <c r="W5" s="19">
        <v>10029.18</v>
      </c>
      <c r="X5" s="19">
        <v>1867.1790000000001</v>
      </c>
      <c r="Y5" s="11"/>
    </row>
    <row r="6" spans="2:25" ht="18" x14ac:dyDescent="0.55000000000000004">
      <c r="B6" s="26" t="s">
        <v>223</v>
      </c>
      <c r="C6" s="26" t="s">
        <v>152</v>
      </c>
      <c r="D6" s="19">
        <v>1103.5820000000001</v>
      </c>
      <c r="E6" s="19">
        <v>2520.857</v>
      </c>
      <c r="F6" s="19">
        <v>3808.6770000000001</v>
      </c>
      <c r="G6" s="19">
        <v>5261.95</v>
      </c>
      <c r="H6" s="19">
        <v>1218.8699999999999</v>
      </c>
      <c r="I6" s="19">
        <v>2568.5639999999999</v>
      </c>
      <c r="J6" s="19">
        <v>3928.8130000000001</v>
      </c>
      <c r="K6" s="19">
        <v>5109.0209999999997</v>
      </c>
      <c r="L6" s="19">
        <v>1048.2449999999999</v>
      </c>
      <c r="M6" s="19">
        <v>2210.4960000000001</v>
      </c>
      <c r="N6" s="19">
        <v>3279.5419999999999</v>
      </c>
      <c r="O6" s="19">
        <v>4672.3720000000003</v>
      </c>
      <c r="P6" s="19">
        <v>1416.0319999999999</v>
      </c>
      <c r="Q6" s="19">
        <v>2791.3939999999998</v>
      </c>
      <c r="R6" s="19">
        <v>4283.8599999999997</v>
      </c>
      <c r="S6" s="19">
        <v>5900.8069999999998</v>
      </c>
      <c r="T6" s="19">
        <v>1852.0719999999999</v>
      </c>
      <c r="U6" s="19">
        <v>3415.2109999999998</v>
      </c>
      <c r="V6" s="19">
        <v>5001.1869999999999</v>
      </c>
      <c r="W6" s="19">
        <v>6564.7380000000003</v>
      </c>
      <c r="X6" s="19">
        <v>1457.2360000000001</v>
      </c>
      <c r="Y6" s="11"/>
    </row>
    <row r="7" spans="2:25" ht="18" x14ac:dyDescent="0.55000000000000004">
      <c r="B7" s="27" t="s">
        <v>224</v>
      </c>
      <c r="C7" s="27" t="s">
        <v>22</v>
      </c>
      <c r="D7" s="30">
        <v>634.10500000000002</v>
      </c>
      <c r="E7" s="30">
        <v>1285.3520000000001</v>
      </c>
      <c r="F7" s="30">
        <v>1950.65</v>
      </c>
      <c r="G7" s="30">
        <v>2296.14</v>
      </c>
      <c r="H7" s="30">
        <v>560.34100000000001</v>
      </c>
      <c r="I7" s="30">
        <v>1148.3340000000001</v>
      </c>
      <c r="J7" s="30">
        <v>1738.038</v>
      </c>
      <c r="K7" s="30">
        <v>2229.48</v>
      </c>
      <c r="L7" s="30">
        <v>612.39800000000002</v>
      </c>
      <c r="M7" s="30">
        <v>1267.826</v>
      </c>
      <c r="N7" s="30">
        <v>1958.24</v>
      </c>
      <c r="O7" s="30">
        <v>2689.2939999999999</v>
      </c>
      <c r="P7" s="30">
        <v>1172.1089999999999</v>
      </c>
      <c r="Q7" s="30">
        <v>2262.9839999999999</v>
      </c>
      <c r="R7" s="30">
        <v>3578.1619999999998</v>
      </c>
      <c r="S7" s="30">
        <v>4548.6890000000003</v>
      </c>
      <c r="T7" s="30">
        <v>974.26</v>
      </c>
      <c r="U7" s="30">
        <v>2054.3519999999999</v>
      </c>
      <c r="V7" s="30">
        <v>2752.0189999999998</v>
      </c>
      <c r="W7" s="30">
        <v>3464.442</v>
      </c>
      <c r="X7" s="30">
        <v>409.94299999999998</v>
      </c>
      <c r="Y7" s="11"/>
    </row>
    <row r="8" spans="2:25" ht="18" x14ac:dyDescent="0.55000000000000004">
      <c r="B8" s="26" t="s">
        <v>225</v>
      </c>
      <c r="C8" s="26" t="s">
        <v>23</v>
      </c>
      <c r="D8" s="19">
        <v>624.51900000000001</v>
      </c>
      <c r="E8" s="19">
        <v>1283.9359999999999</v>
      </c>
      <c r="F8" s="19">
        <v>1905.0709999999999</v>
      </c>
      <c r="G8" s="19">
        <v>2577.3009999999999</v>
      </c>
      <c r="H8" s="19">
        <v>636.15300000000002</v>
      </c>
      <c r="I8" s="19">
        <v>1240.463</v>
      </c>
      <c r="J8" s="19">
        <v>1844.8240000000001</v>
      </c>
      <c r="K8" s="19">
        <v>2400.4749999999999</v>
      </c>
      <c r="L8" s="19">
        <v>612.05899999999997</v>
      </c>
      <c r="M8" s="19">
        <v>1140.6179999999999</v>
      </c>
      <c r="N8" s="19">
        <v>1702.335</v>
      </c>
      <c r="O8" s="19">
        <v>2329.9409999999998</v>
      </c>
      <c r="P8" s="19">
        <v>692.20299999999997</v>
      </c>
      <c r="Q8" s="19">
        <v>1422.962</v>
      </c>
      <c r="R8" s="19">
        <v>2223.0390000000002</v>
      </c>
      <c r="S8" s="19">
        <v>3081.5619999999999</v>
      </c>
      <c r="T8" s="19">
        <v>911.80499999999995</v>
      </c>
      <c r="U8" s="19">
        <v>1696.675</v>
      </c>
      <c r="V8" s="19">
        <v>2502.0990000000002</v>
      </c>
      <c r="W8" s="19">
        <v>3251.46</v>
      </c>
      <c r="X8" s="19">
        <v>746.15499999999997</v>
      </c>
    </row>
    <row r="9" spans="2:25" ht="18" x14ac:dyDescent="0.55000000000000004">
      <c r="B9" s="27" t="s">
        <v>226</v>
      </c>
      <c r="C9" s="27" t="s">
        <v>40</v>
      </c>
      <c r="D9" s="30">
        <v>9.5850000000000009</v>
      </c>
      <c r="E9" s="30">
        <v>1.415</v>
      </c>
      <c r="F9" s="30">
        <v>45.578000000000003</v>
      </c>
      <c r="G9" s="30">
        <v>-281.16000000000003</v>
      </c>
      <c r="H9" s="30">
        <v>-75.811999999999998</v>
      </c>
      <c r="I9" s="30">
        <v>-92.128</v>
      </c>
      <c r="J9" s="30">
        <v>-106.786</v>
      </c>
      <c r="K9" s="30">
        <v>-170.995</v>
      </c>
      <c r="L9" s="30">
        <v>0.33900000000000002</v>
      </c>
      <c r="M9" s="30">
        <v>127.208</v>
      </c>
      <c r="N9" s="30">
        <v>255.904</v>
      </c>
      <c r="O9" s="30">
        <v>359.35199999999998</v>
      </c>
      <c r="P9" s="30">
        <v>479.90499999999997</v>
      </c>
      <c r="Q9" s="30">
        <v>840.02200000000005</v>
      </c>
      <c r="R9" s="30">
        <v>1355.123</v>
      </c>
      <c r="S9" s="30">
        <v>1467.126</v>
      </c>
      <c r="T9" s="30">
        <v>62.454999999999998</v>
      </c>
      <c r="U9" s="30">
        <v>357.67599999999999</v>
      </c>
      <c r="V9" s="30">
        <v>249.92</v>
      </c>
      <c r="W9" s="30">
        <v>212.982</v>
      </c>
      <c r="X9" s="30">
        <v>-336.21100000000001</v>
      </c>
    </row>
    <row r="10" spans="2:25" ht="18" x14ac:dyDescent="0.55000000000000004">
      <c r="B10" s="26" t="s">
        <v>227</v>
      </c>
      <c r="C10" s="26" t="s">
        <v>64</v>
      </c>
      <c r="D10" s="19">
        <v>2.75</v>
      </c>
      <c r="E10" s="19">
        <v>5.0720000000000001</v>
      </c>
      <c r="F10" s="19">
        <v>6.8250000000000002</v>
      </c>
      <c r="G10" s="19">
        <v>7.82</v>
      </c>
      <c r="H10" s="19">
        <v>1.595</v>
      </c>
      <c r="I10" s="19">
        <v>3.6829999999999998</v>
      </c>
      <c r="J10" s="19">
        <v>6.0190000000000001</v>
      </c>
      <c r="K10" s="19">
        <v>8.4670000000000005</v>
      </c>
      <c r="L10" s="19">
        <v>1.9730000000000001</v>
      </c>
      <c r="M10" s="19">
        <v>2.6669999999999998</v>
      </c>
      <c r="N10" s="19">
        <v>4.891</v>
      </c>
      <c r="O10" s="19">
        <v>5.74</v>
      </c>
      <c r="P10" s="19">
        <v>0.75</v>
      </c>
      <c r="Q10" s="19">
        <v>2.3260000000000001</v>
      </c>
      <c r="R10" s="19">
        <v>3.7610000000000001</v>
      </c>
      <c r="S10" s="19">
        <v>5.19</v>
      </c>
      <c r="T10" s="19">
        <v>1.2130000000000001</v>
      </c>
      <c r="U10" s="19">
        <v>3.4830000000000001</v>
      </c>
      <c r="V10" s="19">
        <v>4.7300000000000004</v>
      </c>
      <c r="W10" s="19">
        <v>7.5019999999999998</v>
      </c>
      <c r="X10" s="19">
        <v>1.883</v>
      </c>
    </row>
    <row r="11" spans="2:25" ht="18" x14ac:dyDescent="0.55000000000000004">
      <c r="B11" s="26" t="s">
        <v>228</v>
      </c>
      <c r="C11" s="26" t="s">
        <v>65</v>
      </c>
      <c r="D11" s="19">
        <v>0.36</v>
      </c>
      <c r="E11" s="19">
        <v>0.36</v>
      </c>
      <c r="F11" s="19">
        <v>0.36</v>
      </c>
      <c r="G11" s="19">
        <v>0.36</v>
      </c>
      <c r="H11" s="19">
        <v>0.36</v>
      </c>
      <c r="I11" s="19">
        <v>0.36</v>
      </c>
      <c r="J11" s="19">
        <v>0.36</v>
      </c>
      <c r="K11" s="19">
        <v>0.36</v>
      </c>
      <c r="L11" s="19">
        <v>0.36</v>
      </c>
      <c r="M11" s="19">
        <v>0.36</v>
      </c>
      <c r="N11" s="19">
        <v>0.36</v>
      </c>
      <c r="O11" s="19">
        <v>0.36</v>
      </c>
      <c r="P11" s="19">
        <v>0.36</v>
      </c>
      <c r="Q11" s="19">
        <v>0.36</v>
      </c>
      <c r="R11" s="19">
        <v>0.36</v>
      </c>
      <c r="S11" s="19">
        <v>0.36</v>
      </c>
      <c r="T11" s="19">
        <v>0.36</v>
      </c>
      <c r="U11" s="19">
        <v>0.36</v>
      </c>
      <c r="V11" s="19">
        <v>0.36</v>
      </c>
      <c r="W11" s="19">
        <v>0.36</v>
      </c>
      <c r="X11" s="19">
        <v>0.36</v>
      </c>
    </row>
    <row r="12" spans="2:25" ht="18" x14ac:dyDescent="0.55000000000000004">
      <c r="B12" s="26" t="s">
        <v>229</v>
      </c>
      <c r="C12" s="26" t="s">
        <v>321</v>
      </c>
      <c r="D12" s="19">
        <v>21.963000000000001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41.116</v>
      </c>
      <c r="U12" s="19">
        <v>82.614000000000004</v>
      </c>
      <c r="V12" s="19">
        <v>124.11799999999999</v>
      </c>
      <c r="W12" s="19">
        <v>165.61199999999999</v>
      </c>
      <c r="X12" s="19">
        <v>45.665999999999997</v>
      </c>
    </row>
    <row r="13" spans="2:25" ht="18" x14ac:dyDescent="0.55000000000000004">
      <c r="B13" s="26" t="s">
        <v>230</v>
      </c>
      <c r="C13" s="26" t="s">
        <v>66</v>
      </c>
      <c r="D13" s="19">
        <v>0</v>
      </c>
      <c r="E13" s="19">
        <v>23.596</v>
      </c>
      <c r="F13" s="19">
        <v>18.63</v>
      </c>
      <c r="G13" s="19">
        <v>21.116</v>
      </c>
      <c r="H13" s="19">
        <v>0</v>
      </c>
      <c r="I13" s="19">
        <v>0.73299999999999998</v>
      </c>
      <c r="J13" s="19">
        <v>7.4859999999999998</v>
      </c>
      <c r="K13" s="19">
        <v>28.562999999999999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48.826000000000001</v>
      </c>
      <c r="S13" s="19">
        <v>207.779</v>
      </c>
      <c r="T13" s="19">
        <v>270.39499999999998</v>
      </c>
      <c r="U13" s="19">
        <v>350.90300000000002</v>
      </c>
      <c r="V13" s="19">
        <v>208.51</v>
      </c>
      <c r="W13" s="19">
        <v>204.786</v>
      </c>
      <c r="X13" s="19">
        <v>90.888000000000005</v>
      </c>
    </row>
    <row r="14" spans="2:25" ht="18" x14ac:dyDescent="0.55000000000000004">
      <c r="B14" s="21" t="s">
        <v>231</v>
      </c>
      <c r="C14" s="21" t="s">
        <v>24</v>
      </c>
      <c r="D14" s="19">
        <v>53.134999999999998</v>
      </c>
      <c r="E14" s="19">
        <v>53.134999999999998</v>
      </c>
      <c r="F14" s="19">
        <v>53.134999999999998</v>
      </c>
      <c r="G14" s="19">
        <v>53.134999999999998</v>
      </c>
      <c r="H14" s="19">
        <v>0</v>
      </c>
      <c r="I14" s="19">
        <v>0</v>
      </c>
      <c r="J14" s="19">
        <v>0</v>
      </c>
      <c r="K14" s="19">
        <v>8.5890000000000004</v>
      </c>
      <c r="L14" s="19">
        <v>0</v>
      </c>
      <c r="M14" s="19">
        <v>0</v>
      </c>
      <c r="N14" s="19">
        <v>5.2160000000000002</v>
      </c>
      <c r="O14" s="19">
        <v>0</v>
      </c>
      <c r="P14" s="19">
        <v>0</v>
      </c>
      <c r="Q14" s="19">
        <v>0</v>
      </c>
      <c r="R14" s="19">
        <v>6.9809999999999999</v>
      </c>
      <c r="S14" s="19">
        <v>0</v>
      </c>
      <c r="T14" s="19">
        <v>0</v>
      </c>
      <c r="U14" s="19">
        <v>0</v>
      </c>
      <c r="V14" s="19">
        <v>19.297999999999998</v>
      </c>
      <c r="W14" s="19">
        <v>26.55</v>
      </c>
      <c r="X14" s="19">
        <v>0</v>
      </c>
    </row>
    <row r="15" spans="2:25" ht="18" x14ac:dyDescent="0.55000000000000004">
      <c r="B15" s="26" t="s">
        <v>232</v>
      </c>
      <c r="C15" s="26" t="s">
        <v>67</v>
      </c>
      <c r="D15" s="19">
        <v>2.6119999999999948</v>
      </c>
      <c r="E15" s="19">
        <v>5.2220000000000084</v>
      </c>
      <c r="F15" s="19">
        <v>6.2470000000000141</v>
      </c>
      <c r="G15" s="19">
        <v>9.5030000000000001</v>
      </c>
      <c r="H15" s="19">
        <v>6.1199999999999992</v>
      </c>
      <c r="I15" s="19">
        <v>8.7970000000000006</v>
      </c>
      <c r="J15" s="19">
        <v>12.087999999999999</v>
      </c>
      <c r="K15" s="19">
        <v>9.0309999999999988</v>
      </c>
      <c r="L15" s="19">
        <v>2.367</v>
      </c>
      <c r="M15" s="19">
        <v>4.1050000000000004</v>
      </c>
      <c r="N15" s="19">
        <v>0</v>
      </c>
      <c r="O15" s="19">
        <v>13.792999999999999</v>
      </c>
      <c r="P15" s="19">
        <v>2.5660000000000003</v>
      </c>
      <c r="Q15" s="19">
        <v>3.8029999999999999</v>
      </c>
      <c r="R15" s="19">
        <v>9.9999999999766942E-4</v>
      </c>
      <c r="S15" s="19">
        <v>10.004999999999995</v>
      </c>
      <c r="T15" s="19">
        <v>1.8439999999999941</v>
      </c>
      <c r="U15" s="19">
        <v>13.728999999999985</v>
      </c>
      <c r="V15" s="19">
        <v>1.0000000000331966E-3</v>
      </c>
      <c r="W15" s="19">
        <v>0</v>
      </c>
      <c r="X15" s="19">
        <v>1.1529999999999916</v>
      </c>
    </row>
    <row r="16" spans="2:25" ht="18" x14ac:dyDescent="0.55000000000000004">
      <c r="B16" s="27" t="s">
        <v>233</v>
      </c>
      <c r="C16" s="27" t="s">
        <v>25</v>
      </c>
      <c r="D16" s="30">
        <v>80.819999999999993</v>
      </c>
      <c r="E16" s="30">
        <v>87.385000000000005</v>
      </c>
      <c r="F16" s="30">
        <v>85.197000000000003</v>
      </c>
      <c r="G16" s="30">
        <v>91.933999999999997</v>
      </c>
      <c r="H16" s="30">
        <v>8.0749999999999993</v>
      </c>
      <c r="I16" s="30">
        <v>13.573</v>
      </c>
      <c r="J16" s="30">
        <v>25.952999999999999</v>
      </c>
      <c r="K16" s="30">
        <v>55.01</v>
      </c>
      <c r="L16" s="30">
        <v>4.7</v>
      </c>
      <c r="M16" s="30">
        <v>7.1319999999999997</v>
      </c>
      <c r="N16" s="30">
        <v>10.467000000000001</v>
      </c>
      <c r="O16" s="30">
        <v>19.893000000000001</v>
      </c>
      <c r="P16" s="30">
        <v>3.6760000000000002</v>
      </c>
      <c r="Q16" s="30">
        <v>6.4889999999999999</v>
      </c>
      <c r="R16" s="30">
        <v>59.929000000000002</v>
      </c>
      <c r="S16" s="30">
        <v>223.334</v>
      </c>
      <c r="T16" s="30">
        <v>314.928</v>
      </c>
      <c r="U16" s="30">
        <v>451.089</v>
      </c>
      <c r="V16" s="30">
        <v>357.017</v>
      </c>
      <c r="W16" s="30">
        <v>404.81</v>
      </c>
      <c r="X16" s="30">
        <v>139.94999999999999</v>
      </c>
    </row>
    <row r="17" spans="2:24" ht="18" x14ac:dyDescent="0.55000000000000004">
      <c r="B17" s="26" t="s">
        <v>234</v>
      </c>
      <c r="C17" s="26" t="s">
        <v>153</v>
      </c>
      <c r="D17" s="19">
        <v>7.7069999999999999</v>
      </c>
      <c r="E17" s="19">
        <v>16.545000000000002</v>
      </c>
      <c r="F17" s="19">
        <v>25.414999999999999</v>
      </c>
      <c r="G17" s="19">
        <v>34.372999999999998</v>
      </c>
      <c r="H17" s="19">
        <v>9.4930000000000003</v>
      </c>
      <c r="I17" s="19">
        <v>18.402999999999999</v>
      </c>
      <c r="J17" s="19">
        <v>29.382000000000001</v>
      </c>
      <c r="K17" s="19">
        <v>38.811999999999998</v>
      </c>
      <c r="L17" s="19">
        <v>11.029</v>
      </c>
      <c r="M17" s="19">
        <v>21.754999999999999</v>
      </c>
      <c r="N17" s="19">
        <v>32.72</v>
      </c>
      <c r="O17" s="19">
        <v>46.287999999999997</v>
      </c>
      <c r="P17" s="19">
        <v>12.863</v>
      </c>
      <c r="Q17" s="19">
        <v>25.577999999999999</v>
      </c>
      <c r="R17" s="19">
        <v>38.511000000000003</v>
      </c>
      <c r="S17" s="19">
        <v>50.393999999999998</v>
      </c>
      <c r="T17" s="19">
        <v>14.555999999999999</v>
      </c>
      <c r="U17" s="19">
        <v>31.949000000000002</v>
      </c>
      <c r="V17" s="19">
        <v>53.843000000000004</v>
      </c>
      <c r="W17" s="19">
        <v>69.438000000000002</v>
      </c>
      <c r="X17" s="19">
        <v>17.553000000000001</v>
      </c>
    </row>
    <row r="18" spans="2:24" ht="18" x14ac:dyDescent="0.55000000000000004">
      <c r="B18" s="26" t="s">
        <v>235</v>
      </c>
      <c r="C18" s="26" t="s">
        <v>68</v>
      </c>
      <c r="D18" s="19">
        <v>8.65</v>
      </c>
      <c r="E18" s="19">
        <v>15.031000000000001</v>
      </c>
      <c r="F18" s="19">
        <v>21.972999999999999</v>
      </c>
      <c r="G18" s="19">
        <v>24.323</v>
      </c>
      <c r="H18" s="19">
        <v>1.921</v>
      </c>
      <c r="I18" s="19">
        <v>3.7290000000000001</v>
      </c>
      <c r="J18" s="19">
        <v>5.2030000000000003</v>
      </c>
      <c r="K18" s="19">
        <v>6.4729999999999999</v>
      </c>
      <c r="L18" s="19">
        <v>0.871</v>
      </c>
      <c r="M18" s="19">
        <v>1.056</v>
      </c>
      <c r="N18" s="19">
        <v>17.202000000000002</v>
      </c>
      <c r="O18" s="19">
        <v>17.501000000000001</v>
      </c>
      <c r="P18" s="19">
        <v>0.16700000000000001</v>
      </c>
      <c r="Q18" s="19">
        <v>11.026999999999999</v>
      </c>
      <c r="R18" s="19">
        <v>13.141999999999999</v>
      </c>
      <c r="S18" s="19">
        <v>19.079999999999998</v>
      </c>
      <c r="T18" s="19">
        <v>18.474</v>
      </c>
      <c r="U18" s="19">
        <v>24.187999999999999</v>
      </c>
      <c r="V18" s="19">
        <v>24.838999999999999</v>
      </c>
      <c r="W18" s="19">
        <v>65.197999999999993</v>
      </c>
      <c r="X18" s="19">
        <v>0.25</v>
      </c>
    </row>
    <row r="19" spans="2:24" ht="18" x14ac:dyDescent="0.55000000000000004">
      <c r="B19" s="26" t="s">
        <v>236</v>
      </c>
      <c r="C19" s="26" t="s">
        <v>69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25.791</v>
      </c>
      <c r="V19" s="19">
        <v>38.659999999999997</v>
      </c>
      <c r="W19" s="19">
        <v>51.53</v>
      </c>
      <c r="X19" s="19">
        <v>17.172999999999998</v>
      </c>
    </row>
    <row r="20" spans="2:24" ht="18" x14ac:dyDescent="0.55000000000000004">
      <c r="B20" s="26" t="s">
        <v>237</v>
      </c>
      <c r="C20" s="26" t="s">
        <v>70</v>
      </c>
      <c r="D20" s="19">
        <v>0</v>
      </c>
      <c r="E20" s="19">
        <v>0</v>
      </c>
      <c r="F20" s="19">
        <v>0</v>
      </c>
      <c r="G20" s="19">
        <v>0</v>
      </c>
      <c r="H20" s="19">
        <v>4.6050000000000004</v>
      </c>
      <c r="I20" s="19">
        <v>0</v>
      </c>
      <c r="J20" s="19">
        <v>0</v>
      </c>
      <c r="K20" s="19">
        <v>0</v>
      </c>
      <c r="L20" s="19">
        <v>17.645</v>
      </c>
      <c r="M20" s="19">
        <v>79.361999999999995</v>
      </c>
      <c r="N20" s="19">
        <v>91.284000000000006</v>
      </c>
      <c r="O20" s="19">
        <v>10.849</v>
      </c>
      <c r="P20" s="19">
        <v>17.285</v>
      </c>
      <c r="Q20" s="19">
        <v>17.683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</row>
    <row r="21" spans="2:24" ht="18" x14ac:dyDescent="0.55000000000000004">
      <c r="B21" s="26" t="s">
        <v>238</v>
      </c>
      <c r="C21" s="26" t="s">
        <v>71</v>
      </c>
      <c r="D21" s="19">
        <v>1.19</v>
      </c>
      <c r="E21" s="19">
        <v>2.3319999999999999</v>
      </c>
      <c r="F21" s="19">
        <v>3.38</v>
      </c>
      <c r="G21" s="19">
        <v>4.3600000000000003</v>
      </c>
      <c r="H21" s="19">
        <v>0.90200000000000002</v>
      </c>
      <c r="I21" s="19">
        <v>1.7430000000000001</v>
      </c>
      <c r="J21" s="19">
        <v>2.5129999999999999</v>
      </c>
      <c r="K21" s="19">
        <v>1.212</v>
      </c>
      <c r="L21" s="19">
        <v>0.62</v>
      </c>
      <c r="M21" s="19">
        <v>1.1599999999999999</v>
      </c>
      <c r="N21" s="19">
        <v>1.6379999999999999</v>
      </c>
      <c r="O21" s="19">
        <v>2.0299999999999998</v>
      </c>
      <c r="P21" s="19">
        <v>0.372</v>
      </c>
      <c r="Q21" s="19">
        <v>0.66900000000000004</v>
      </c>
      <c r="R21" s="19">
        <v>0.95599999999999996</v>
      </c>
      <c r="S21" s="19">
        <v>1.163</v>
      </c>
      <c r="T21" s="19">
        <v>0.19600000000000001</v>
      </c>
      <c r="U21" s="19">
        <v>0.316</v>
      </c>
      <c r="V21" s="19">
        <v>0.42699999999999999</v>
      </c>
      <c r="W21" s="19">
        <v>0.503</v>
      </c>
      <c r="X21" s="19">
        <v>6.8000000000000005E-2</v>
      </c>
    </row>
    <row r="22" spans="2:24" ht="18" x14ac:dyDescent="0.55000000000000004">
      <c r="B22" s="26" t="s">
        <v>232</v>
      </c>
      <c r="C22" s="26" t="s">
        <v>67</v>
      </c>
      <c r="D22" s="19">
        <v>0.51500000000000001</v>
      </c>
      <c r="E22" s="19">
        <v>0.82399999999999995</v>
      </c>
      <c r="F22" s="19">
        <v>1.1599999999999999</v>
      </c>
      <c r="G22" s="19">
        <v>1.4510000000000001</v>
      </c>
      <c r="H22" s="19">
        <v>0.113</v>
      </c>
      <c r="I22" s="19">
        <v>0.36699999999999999</v>
      </c>
      <c r="J22" s="19">
        <v>1.18</v>
      </c>
      <c r="K22" s="19">
        <v>3.1989999999999998</v>
      </c>
      <c r="L22" s="19">
        <v>0.114</v>
      </c>
      <c r="M22" s="19">
        <v>0.16700000000000001</v>
      </c>
      <c r="N22" s="19">
        <v>0.498</v>
      </c>
      <c r="O22" s="19">
        <v>1.2649999999999999</v>
      </c>
      <c r="P22" s="19">
        <v>0.26300000000000001</v>
      </c>
      <c r="Q22" s="19">
        <v>0.29099999999999998</v>
      </c>
      <c r="R22" s="19">
        <v>0.40500000000000003</v>
      </c>
      <c r="S22" s="19">
        <v>6.5529999999999999</v>
      </c>
      <c r="T22" s="19">
        <v>12.773999999999999</v>
      </c>
      <c r="U22" s="19">
        <v>0.83399999999999996</v>
      </c>
      <c r="V22" s="19">
        <v>0.89500000000000002</v>
      </c>
      <c r="W22" s="19">
        <v>4.79</v>
      </c>
      <c r="X22" s="19">
        <v>0.05</v>
      </c>
    </row>
    <row r="23" spans="2:24" ht="18" x14ac:dyDescent="0.55000000000000004">
      <c r="B23" s="27" t="s">
        <v>239</v>
      </c>
      <c r="C23" s="27" t="s">
        <v>26</v>
      </c>
      <c r="D23" s="30">
        <v>18.062000000000001</v>
      </c>
      <c r="E23" s="30">
        <v>34.731999999999999</v>
      </c>
      <c r="F23" s="30">
        <v>51.927999999999997</v>
      </c>
      <c r="G23" s="30">
        <v>64.507000000000005</v>
      </c>
      <c r="H23" s="30">
        <v>17.033999999999999</v>
      </c>
      <c r="I23" s="30">
        <v>24.242000000000001</v>
      </c>
      <c r="J23" s="30">
        <v>38.277999999999999</v>
      </c>
      <c r="K23" s="30">
        <v>49.695999999999998</v>
      </c>
      <c r="L23" s="30">
        <v>30.279</v>
      </c>
      <c r="M23" s="30">
        <v>103.5</v>
      </c>
      <c r="N23" s="30">
        <v>143.34200000000001</v>
      </c>
      <c r="O23" s="30">
        <v>77.933000000000007</v>
      </c>
      <c r="P23" s="30">
        <v>30.95</v>
      </c>
      <c r="Q23" s="30">
        <v>55.247999999999998</v>
      </c>
      <c r="R23" s="30">
        <v>53.014000000000003</v>
      </c>
      <c r="S23" s="30">
        <v>77.19</v>
      </c>
      <c r="T23" s="30">
        <v>46</v>
      </c>
      <c r="U23" s="30">
        <v>83.078000000000003</v>
      </c>
      <c r="V23" s="30">
        <v>118.664</v>
      </c>
      <c r="W23" s="30">
        <v>191.459</v>
      </c>
      <c r="X23" s="30">
        <v>35.094999999999999</v>
      </c>
    </row>
    <row r="24" spans="2:24" ht="18" x14ac:dyDescent="0.55000000000000004">
      <c r="B24" s="27" t="s">
        <v>240</v>
      </c>
      <c r="C24" s="27" t="s">
        <v>31</v>
      </c>
      <c r="D24" s="30">
        <v>72.343000000000004</v>
      </c>
      <c r="E24" s="30">
        <v>54.067999999999998</v>
      </c>
      <c r="F24" s="30">
        <v>78.847999999999999</v>
      </c>
      <c r="G24" s="30">
        <v>-253.733</v>
      </c>
      <c r="H24" s="30">
        <v>-84.771000000000001</v>
      </c>
      <c r="I24" s="30">
        <v>-102.797</v>
      </c>
      <c r="J24" s="30">
        <v>-119.11</v>
      </c>
      <c r="K24" s="30">
        <v>-165.68100000000001</v>
      </c>
      <c r="L24" s="30">
        <v>-25.24</v>
      </c>
      <c r="M24" s="30">
        <v>30.84</v>
      </c>
      <c r="N24" s="30">
        <v>123.029</v>
      </c>
      <c r="O24" s="30">
        <v>301.31200000000001</v>
      </c>
      <c r="P24" s="30">
        <v>452.63099999999997</v>
      </c>
      <c r="Q24" s="30">
        <v>791.26300000000003</v>
      </c>
      <c r="R24" s="30">
        <v>1362.038</v>
      </c>
      <c r="S24" s="30">
        <v>1613.27</v>
      </c>
      <c r="T24" s="30">
        <v>331.38200000000001</v>
      </c>
      <c r="U24" s="30">
        <v>725.68700000000001</v>
      </c>
      <c r="V24" s="30">
        <v>488.27300000000002</v>
      </c>
      <c r="W24" s="30">
        <v>426.33300000000003</v>
      </c>
      <c r="X24" s="30">
        <v>-231.35599999999999</v>
      </c>
    </row>
    <row r="25" spans="2:24" ht="18" x14ac:dyDescent="0.55000000000000004">
      <c r="B25" s="26" t="s">
        <v>241</v>
      </c>
      <c r="C25" s="26" t="s">
        <v>32</v>
      </c>
      <c r="D25" s="19">
        <v>1.2250000000000001</v>
      </c>
      <c r="E25" s="19">
        <v>1.2170000000000001</v>
      </c>
      <c r="F25" s="19">
        <v>1.2110000000000001</v>
      </c>
      <c r="G25" s="19">
        <v>7.7779999999999996</v>
      </c>
      <c r="H25" s="19">
        <v>0</v>
      </c>
      <c r="I25" s="19">
        <v>0</v>
      </c>
      <c r="J25" s="19">
        <v>7.8E-2</v>
      </c>
      <c r="K25" s="19">
        <v>0.42099999999999999</v>
      </c>
      <c r="L25" s="19">
        <v>0</v>
      </c>
      <c r="M25" s="19">
        <v>0.249</v>
      </c>
      <c r="N25" s="19">
        <v>16.277999999999999</v>
      </c>
      <c r="O25" s="19">
        <v>16.283000000000001</v>
      </c>
      <c r="P25" s="19">
        <v>0</v>
      </c>
      <c r="Q25" s="19">
        <v>0</v>
      </c>
      <c r="R25" s="19">
        <v>0</v>
      </c>
      <c r="S25" s="19">
        <v>0</v>
      </c>
      <c r="T25" s="19">
        <v>1.022</v>
      </c>
      <c r="U25" s="19">
        <v>1.022</v>
      </c>
      <c r="V25" s="19">
        <v>3.891</v>
      </c>
      <c r="W25" s="19">
        <v>11.047000000000001</v>
      </c>
      <c r="X25" s="19">
        <v>0</v>
      </c>
    </row>
    <row r="26" spans="2:24" ht="18" x14ac:dyDescent="0.55000000000000004">
      <c r="B26" s="34" t="s">
        <v>322</v>
      </c>
      <c r="C26" s="26" t="s">
        <v>33</v>
      </c>
      <c r="D26" s="19">
        <v>3.07</v>
      </c>
      <c r="E26" s="19">
        <v>3.07</v>
      </c>
      <c r="F26" s="19">
        <v>3.07</v>
      </c>
      <c r="G26" s="19">
        <v>7.077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29.643000000000001</v>
      </c>
      <c r="X26" s="19">
        <v>74.25</v>
      </c>
    </row>
    <row r="27" spans="2:24" ht="18" x14ac:dyDescent="0.55000000000000004">
      <c r="B27" s="26" t="s">
        <v>242</v>
      </c>
      <c r="C27" s="26" t="s">
        <v>41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421.26499999999999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</row>
    <row r="28" spans="2:24" ht="18" x14ac:dyDescent="0.55000000000000004">
      <c r="B28" s="27" t="s">
        <v>243</v>
      </c>
      <c r="C28" s="27" t="s">
        <v>34</v>
      </c>
      <c r="D28" s="30">
        <v>4.2949999999999999</v>
      </c>
      <c r="E28" s="30">
        <v>4.2869999999999999</v>
      </c>
      <c r="F28" s="30">
        <v>4.2809999999999997</v>
      </c>
      <c r="G28" s="30">
        <v>14.856</v>
      </c>
      <c r="H28" s="30">
        <v>0</v>
      </c>
      <c r="I28" s="30">
        <v>0</v>
      </c>
      <c r="J28" s="30">
        <v>7.8E-2</v>
      </c>
      <c r="K28" s="30">
        <v>421.68599999999998</v>
      </c>
      <c r="L28" s="30">
        <v>0</v>
      </c>
      <c r="M28" s="30">
        <v>0.249</v>
      </c>
      <c r="N28" s="30">
        <v>16.277999999999999</v>
      </c>
      <c r="O28" s="30">
        <v>16.283000000000001</v>
      </c>
      <c r="P28" s="30">
        <v>0</v>
      </c>
      <c r="Q28" s="30">
        <v>0</v>
      </c>
      <c r="R28" s="30">
        <v>0</v>
      </c>
      <c r="S28" s="30">
        <v>0</v>
      </c>
      <c r="T28" s="30">
        <v>1.022</v>
      </c>
      <c r="U28" s="30">
        <v>1.022</v>
      </c>
      <c r="V28" s="30">
        <v>3.891</v>
      </c>
      <c r="W28" s="30">
        <v>40.691000000000003</v>
      </c>
      <c r="X28" s="30">
        <v>74.25</v>
      </c>
    </row>
    <row r="29" spans="2:24" ht="18" x14ac:dyDescent="0.55000000000000004">
      <c r="B29" s="26" t="s">
        <v>244</v>
      </c>
      <c r="C29" s="26" t="s">
        <v>35</v>
      </c>
      <c r="D29" s="19">
        <v>0</v>
      </c>
      <c r="E29" s="19">
        <v>0</v>
      </c>
      <c r="F29" s="19">
        <v>0</v>
      </c>
      <c r="G29" s="19">
        <v>7.9770000000000003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0.13900000000000001</v>
      </c>
      <c r="Q29" s="19">
        <v>0.13600000000000001</v>
      </c>
      <c r="R29" s="19">
        <v>0.13600000000000001</v>
      </c>
      <c r="S29" s="19">
        <v>0.13700000000000001</v>
      </c>
      <c r="T29" s="19">
        <v>0</v>
      </c>
      <c r="U29" s="19">
        <v>0</v>
      </c>
      <c r="V29" s="19">
        <v>30.132999999999999</v>
      </c>
      <c r="W29" s="19">
        <v>31.100999999999999</v>
      </c>
      <c r="X29" s="19">
        <v>0</v>
      </c>
    </row>
    <row r="30" spans="2:24" ht="18" x14ac:dyDescent="0.55000000000000004">
      <c r="B30" s="26" t="s">
        <v>245</v>
      </c>
      <c r="C30" s="26" t="s">
        <v>36</v>
      </c>
      <c r="D30" s="19">
        <v>0.13200000000000001</v>
      </c>
      <c r="E30" s="19">
        <v>0.223</v>
      </c>
      <c r="F30" s="19">
        <v>0.221</v>
      </c>
      <c r="G30" s="19">
        <v>2.4039999999999999</v>
      </c>
      <c r="H30" s="19">
        <v>0.36199999999999999</v>
      </c>
      <c r="I30" s="19">
        <v>0.38700000000000001</v>
      </c>
      <c r="J30" s="19">
        <v>9.6000000000000002E-2</v>
      </c>
      <c r="K30" s="19">
        <v>1.62</v>
      </c>
      <c r="L30" s="19">
        <v>0.153</v>
      </c>
      <c r="M30" s="19">
        <v>3.33</v>
      </c>
      <c r="N30" s="19">
        <v>36.511000000000003</v>
      </c>
      <c r="O30" s="19">
        <v>36.564999999999998</v>
      </c>
      <c r="P30" s="19">
        <v>0.61299999999999999</v>
      </c>
      <c r="Q30" s="19">
        <v>4.8490000000000002</v>
      </c>
      <c r="R30" s="19">
        <v>19.739000000000001</v>
      </c>
      <c r="S30" s="19">
        <v>40.133000000000003</v>
      </c>
      <c r="T30" s="19">
        <v>0.27300000000000002</v>
      </c>
      <c r="U30" s="19">
        <v>4.6020000000000003</v>
      </c>
      <c r="V30" s="19">
        <v>4.7919999999999998</v>
      </c>
      <c r="W30" s="19">
        <v>6.3860000000000001</v>
      </c>
      <c r="X30" s="19">
        <v>3.3210000000000002</v>
      </c>
    </row>
    <row r="31" spans="2:24" ht="18" x14ac:dyDescent="0.55000000000000004">
      <c r="B31" s="26" t="s">
        <v>246</v>
      </c>
      <c r="C31" s="26" t="s">
        <v>37</v>
      </c>
      <c r="D31" s="19">
        <v>0</v>
      </c>
      <c r="E31" s="19">
        <v>0</v>
      </c>
      <c r="F31" s="19">
        <v>0</v>
      </c>
      <c r="G31" s="19">
        <v>592.56100000000004</v>
      </c>
      <c r="H31" s="19">
        <v>0</v>
      </c>
      <c r="I31" s="19">
        <v>0</v>
      </c>
      <c r="J31" s="19">
        <v>0</v>
      </c>
      <c r="K31" s="19">
        <v>16.234000000000002</v>
      </c>
      <c r="L31" s="19">
        <v>0</v>
      </c>
      <c r="M31" s="19">
        <v>0</v>
      </c>
      <c r="N31" s="19">
        <v>136.83199999999999</v>
      </c>
      <c r="O31" s="19">
        <v>160.761</v>
      </c>
      <c r="P31" s="19">
        <v>0</v>
      </c>
      <c r="Q31" s="19">
        <v>0</v>
      </c>
      <c r="R31" s="19">
        <v>0</v>
      </c>
      <c r="S31" s="19">
        <v>82.241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</row>
    <row r="32" spans="2:24" ht="18" x14ac:dyDescent="0.55000000000000004">
      <c r="B32" s="26" t="s">
        <v>247</v>
      </c>
      <c r="C32" s="26" t="s">
        <v>38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131.53100000000001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71.311999999999998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</row>
    <row r="33" spans="2:24" ht="18" x14ac:dyDescent="0.55000000000000004">
      <c r="B33" s="26" t="s">
        <v>248</v>
      </c>
      <c r="C33" s="26" t="s">
        <v>52</v>
      </c>
      <c r="D33" s="19">
        <v>0.13200000000000001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4.3339999999999996</v>
      </c>
      <c r="O33" s="19">
        <v>5.1740000000000004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</row>
    <row r="34" spans="2:24" ht="18" x14ac:dyDescent="0.55000000000000004">
      <c r="B34" s="27" t="s">
        <v>249</v>
      </c>
      <c r="C34" s="27" t="s">
        <v>39</v>
      </c>
      <c r="D34" s="30">
        <v>0.13200000000000001</v>
      </c>
      <c r="E34" s="30">
        <v>0.223</v>
      </c>
      <c r="F34" s="30">
        <v>0.221</v>
      </c>
      <c r="G34" s="30">
        <v>602.94299999999998</v>
      </c>
      <c r="H34" s="30">
        <v>0.36199999999999999</v>
      </c>
      <c r="I34" s="30">
        <v>0.38700000000000001</v>
      </c>
      <c r="J34" s="30">
        <v>9.6000000000000002E-2</v>
      </c>
      <c r="K34" s="30">
        <v>149.386</v>
      </c>
      <c r="L34" s="30">
        <v>0.153</v>
      </c>
      <c r="M34" s="30">
        <v>3.33</v>
      </c>
      <c r="N34" s="30">
        <v>177.679</v>
      </c>
      <c r="O34" s="30">
        <v>202.50200000000001</v>
      </c>
      <c r="P34" s="30">
        <v>0.753</v>
      </c>
      <c r="Q34" s="30">
        <v>4.9850000000000003</v>
      </c>
      <c r="R34" s="30">
        <v>19.875</v>
      </c>
      <c r="S34" s="30">
        <v>193.82400000000001</v>
      </c>
      <c r="T34" s="30">
        <v>0.27300000000000002</v>
      </c>
      <c r="U34" s="30">
        <v>4.6020000000000003</v>
      </c>
      <c r="V34" s="30">
        <v>34.924999999999997</v>
      </c>
      <c r="W34" s="30">
        <v>37.488</v>
      </c>
      <c r="X34" s="30">
        <v>3.3210000000000002</v>
      </c>
    </row>
    <row r="35" spans="2:24" ht="18" x14ac:dyDescent="0.55000000000000004">
      <c r="B35" s="27" t="s">
        <v>250</v>
      </c>
      <c r="C35" s="27" t="s">
        <v>42</v>
      </c>
      <c r="D35" s="30">
        <v>76.506</v>
      </c>
      <c r="E35" s="30">
        <v>58.131999999999998</v>
      </c>
      <c r="F35" s="30">
        <v>82.906999999999996</v>
      </c>
      <c r="G35" s="30">
        <v>-841.82</v>
      </c>
      <c r="H35" s="30">
        <v>-85.134</v>
      </c>
      <c r="I35" s="30">
        <v>-103.184</v>
      </c>
      <c r="J35" s="30">
        <v>-119.128</v>
      </c>
      <c r="K35" s="30">
        <v>106.61799999999999</v>
      </c>
      <c r="L35" s="30">
        <v>-25.393000000000001</v>
      </c>
      <c r="M35" s="30">
        <v>27.759</v>
      </c>
      <c r="N35" s="30">
        <v>-38.371000000000002</v>
      </c>
      <c r="O35" s="30">
        <v>115.093</v>
      </c>
      <c r="P35" s="30">
        <v>451.87799999999999</v>
      </c>
      <c r="Q35" s="30">
        <v>786.27700000000004</v>
      </c>
      <c r="R35" s="30">
        <v>1342.163</v>
      </c>
      <c r="S35" s="30">
        <v>1419.4459999999999</v>
      </c>
      <c r="T35" s="30">
        <v>332.13200000000001</v>
      </c>
      <c r="U35" s="30">
        <v>722.10699999999997</v>
      </c>
      <c r="V35" s="30">
        <v>457.238</v>
      </c>
      <c r="W35" s="30">
        <v>429.536</v>
      </c>
      <c r="X35" s="30">
        <v>-160.42699999999999</v>
      </c>
    </row>
    <row r="36" spans="2:24" ht="18" x14ac:dyDescent="0.55000000000000004">
      <c r="B36" s="26" t="s">
        <v>251</v>
      </c>
      <c r="C36" s="26" t="s">
        <v>323</v>
      </c>
      <c r="D36" s="19">
        <v>29.015000000000001</v>
      </c>
      <c r="E36" s="19">
        <v>52.179000000000002</v>
      </c>
      <c r="F36" s="19">
        <v>75.528000000000006</v>
      </c>
      <c r="G36" s="19">
        <v>57.426000000000002</v>
      </c>
      <c r="H36" s="19">
        <v>15.9</v>
      </c>
      <c r="I36" s="19">
        <v>33.823</v>
      </c>
      <c r="J36" s="19">
        <v>60.162999999999997</v>
      </c>
      <c r="K36" s="19">
        <v>114.101</v>
      </c>
      <c r="L36" s="19">
        <v>42.616999999999997</v>
      </c>
      <c r="M36" s="19">
        <v>46.432000000000002</v>
      </c>
      <c r="N36" s="19">
        <v>65.751000000000005</v>
      </c>
      <c r="O36" s="19">
        <v>72.92</v>
      </c>
      <c r="P36" s="19">
        <v>65.995000000000005</v>
      </c>
      <c r="Q36" s="19">
        <v>116.94499999999999</v>
      </c>
      <c r="R36" s="19">
        <v>220.04599999999999</v>
      </c>
      <c r="S36" s="19">
        <v>305.38499999999999</v>
      </c>
      <c r="T36" s="19">
        <v>80.864000000000004</v>
      </c>
      <c r="U36" s="19">
        <v>89.063000000000002</v>
      </c>
      <c r="V36" s="19">
        <v>65.356999999999999</v>
      </c>
      <c r="W36" s="19">
        <v>78.704999999999998</v>
      </c>
      <c r="X36" s="19">
        <v>20.059999999999999</v>
      </c>
    </row>
    <row r="37" spans="2:24" ht="18" x14ac:dyDescent="0.55000000000000004">
      <c r="B37" s="26" t="s">
        <v>252</v>
      </c>
      <c r="C37" s="26" t="s">
        <v>324</v>
      </c>
      <c r="D37" s="19">
        <v>0.40600000000000003</v>
      </c>
      <c r="E37" s="19">
        <v>2.2250000000000001</v>
      </c>
      <c r="F37" s="19">
        <v>-1.8009999999999999</v>
      </c>
      <c r="G37" s="19">
        <v>68</v>
      </c>
      <c r="H37" s="19">
        <v>-9.5190000000000001</v>
      </c>
      <c r="I37" s="19">
        <v>-7.0000000000000001E-3</v>
      </c>
      <c r="J37" s="19">
        <v>17.398</v>
      </c>
      <c r="K37" s="19">
        <v>71.228999999999999</v>
      </c>
      <c r="L37" s="19">
        <v>-7.7960000000000003</v>
      </c>
      <c r="M37" s="19">
        <v>-38.613</v>
      </c>
      <c r="N37" s="19">
        <v>-47.951000000000001</v>
      </c>
      <c r="O37" s="19">
        <v>-44.942999999999998</v>
      </c>
      <c r="P37" s="19">
        <v>17.731000000000002</v>
      </c>
      <c r="Q37" s="19">
        <v>16.785</v>
      </c>
      <c r="R37" s="19">
        <v>20.645</v>
      </c>
      <c r="S37" s="19">
        <v>-436.185</v>
      </c>
      <c r="T37" s="19">
        <v>-42.616999999999997</v>
      </c>
      <c r="U37" s="19">
        <v>44.055999999999997</v>
      </c>
      <c r="V37" s="19">
        <v>205.846</v>
      </c>
      <c r="W37" s="19">
        <v>305.53699999999998</v>
      </c>
      <c r="X37" s="19">
        <v>-5.0220000000000002</v>
      </c>
    </row>
    <row r="38" spans="2:24" ht="18" x14ac:dyDescent="0.55000000000000004">
      <c r="B38" s="27" t="s">
        <v>253</v>
      </c>
      <c r="C38" s="27" t="s">
        <v>325</v>
      </c>
      <c r="D38" s="30">
        <v>29.420999999999999</v>
      </c>
      <c r="E38" s="30">
        <v>54.404000000000003</v>
      </c>
      <c r="F38" s="30">
        <v>73.727000000000004</v>
      </c>
      <c r="G38" s="30">
        <v>125.42700000000001</v>
      </c>
      <c r="H38" s="30">
        <v>6.38</v>
      </c>
      <c r="I38" s="30">
        <v>33.814999999999998</v>
      </c>
      <c r="J38" s="30">
        <v>77.561000000000007</v>
      </c>
      <c r="K38" s="30">
        <v>185.33</v>
      </c>
      <c r="L38" s="30">
        <v>34.82</v>
      </c>
      <c r="M38" s="30">
        <v>7.819</v>
      </c>
      <c r="N38" s="30">
        <v>17.798999999999999</v>
      </c>
      <c r="O38" s="30">
        <v>27.975999999999999</v>
      </c>
      <c r="P38" s="30">
        <v>83.725999999999999</v>
      </c>
      <c r="Q38" s="30">
        <v>133.72999999999999</v>
      </c>
      <c r="R38" s="30">
        <v>240.69200000000001</v>
      </c>
      <c r="S38" s="30">
        <v>-130.79900000000001</v>
      </c>
      <c r="T38" s="30">
        <v>38.247</v>
      </c>
      <c r="U38" s="30">
        <v>133.12</v>
      </c>
      <c r="V38" s="30">
        <v>271.20299999999997</v>
      </c>
      <c r="W38" s="30">
        <v>384.24200000000002</v>
      </c>
      <c r="X38" s="30">
        <v>15.038</v>
      </c>
    </row>
    <row r="39" spans="2:24" ht="18.5" thickBot="1" x14ac:dyDescent="0.6">
      <c r="B39" s="28" t="s">
        <v>254</v>
      </c>
      <c r="C39" s="28" t="s">
        <v>43</v>
      </c>
      <c r="D39" s="31">
        <v>47.085000000000001</v>
      </c>
      <c r="E39" s="31">
        <v>3.7269999999999999</v>
      </c>
      <c r="F39" s="31">
        <v>9.18</v>
      </c>
      <c r="G39" s="31">
        <v>-967.24699999999996</v>
      </c>
      <c r="H39" s="31">
        <v>-91.515000000000001</v>
      </c>
      <c r="I39" s="31">
        <v>-137</v>
      </c>
      <c r="J39" s="31">
        <v>-196.69</v>
      </c>
      <c r="K39" s="31">
        <v>-78.710999999999999</v>
      </c>
      <c r="L39" s="31">
        <v>-60.213999999999999</v>
      </c>
      <c r="M39" s="31">
        <v>19.939</v>
      </c>
      <c r="N39" s="31">
        <v>-56.170999999999999</v>
      </c>
      <c r="O39" s="31">
        <v>87.117000000000004</v>
      </c>
      <c r="P39" s="31">
        <v>368.15199999999999</v>
      </c>
      <c r="Q39" s="31">
        <v>652.54600000000005</v>
      </c>
      <c r="R39" s="31">
        <v>1101.47</v>
      </c>
      <c r="S39" s="31">
        <v>1550.2460000000001</v>
      </c>
      <c r="T39" s="31">
        <v>293.88400000000001</v>
      </c>
      <c r="U39" s="31">
        <v>588.98599999999999</v>
      </c>
      <c r="V39" s="31">
        <v>186.03399999999999</v>
      </c>
      <c r="W39" s="31">
        <v>45.292999999999999</v>
      </c>
      <c r="X39" s="31">
        <v>-175.46600000000001</v>
      </c>
    </row>
    <row r="40" spans="2:24" ht="18.5" thickTop="1" x14ac:dyDescent="0.55000000000000004">
      <c r="B40" s="26"/>
      <c r="C40" s="2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4" ht="18" x14ac:dyDescent="0.55000000000000004">
      <c r="B41" s="26" t="s">
        <v>255</v>
      </c>
      <c r="C41" s="2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4" ht="18" x14ac:dyDescent="0.55000000000000004">
      <c r="B42" s="26" t="s">
        <v>256</v>
      </c>
      <c r="C42" s="26" t="s">
        <v>44</v>
      </c>
      <c r="D42" s="19">
        <v>47.085000000000001</v>
      </c>
      <c r="E42" s="19">
        <v>3.7269999999999999</v>
      </c>
      <c r="F42" s="19">
        <v>9.18</v>
      </c>
      <c r="G42" s="19">
        <v>-967.24699999999996</v>
      </c>
      <c r="H42" s="19">
        <v>-91.515000000000001</v>
      </c>
      <c r="I42" s="19">
        <v>-137</v>
      </c>
      <c r="J42" s="19">
        <v>-196.69</v>
      </c>
      <c r="K42" s="19">
        <v>-78.710999999999999</v>
      </c>
      <c r="L42" s="19">
        <v>-60.213999999999999</v>
      </c>
      <c r="M42" s="19">
        <v>19.939</v>
      </c>
      <c r="N42" s="19">
        <v>-56.170999999999999</v>
      </c>
      <c r="O42" s="19">
        <v>87.117000000000004</v>
      </c>
      <c r="P42" s="19">
        <v>368.15199999999999</v>
      </c>
      <c r="Q42" s="19">
        <v>652.54600000000005</v>
      </c>
      <c r="R42" s="19">
        <v>1101.47</v>
      </c>
      <c r="S42" s="19">
        <v>1550.2460000000001</v>
      </c>
      <c r="T42" s="19">
        <v>293.88400000000001</v>
      </c>
      <c r="U42" s="19">
        <v>588.98599999999999</v>
      </c>
      <c r="V42" s="19">
        <v>186.03399999999999</v>
      </c>
      <c r="W42" s="19">
        <v>45.292999999999999</v>
      </c>
      <c r="X42" s="19">
        <v>-175.46600000000001</v>
      </c>
    </row>
    <row r="43" spans="2:24" ht="18" x14ac:dyDescent="0.55000000000000004">
      <c r="B43" s="26" t="s">
        <v>257</v>
      </c>
      <c r="C43" s="26" t="s">
        <v>45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</row>
    <row r="44" spans="2:24" ht="18" x14ac:dyDescent="0.55000000000000004">
      <c r="B44" s="26" t="s">
        <v>258</v>
      </c>
      <c r="C44" s="26" t="s">
        <v>72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</row>
    <row r="45" spans="2:24" ht="18" x14ac:dyDescent="0.55000000000000004">
      <c r="B45" s="26" t="s">
        <v>259</v>
      </c>
      <c r="C45" s="26" t="s">
        <v>73</v>
      </c>
      <c r="D45" s="19">
        <v>-5.6970000000000001</v>
      </c>
      <c r="E45" s="19">
        <v>-5.8890000000000002</v>
      </c>
      <c r="F45" s="19">
        <v>-54.610999999999997</v>
      </c>
      <c r="G45" s="19">
        <v>-14.538</v>
      </c>
      <c r="H45" s="19">
        <v>-77.528999999999996</v>
      </c>
      <c r="I45" s="19">
        <v>-109.61199999999999</v>
      </c>
      <c r="J45" s="19">
        <v>-55.698999999999998</v>
      </c>
      <c r="K45" s="19">
        <v>-157.321</v>
      </c>
      <c r="L45" s="19">
        <v>22.79</v>
      </c>
      <c r="M45" s="19">
        <v>58.023000000000003</v>
      </c>
      <c r="N45" s="19">
        <v>60.981999999999999</v>
      </c>
      <c r="O45" s="19">
        <v>152.41300000000001</v>
      </c>
      <c r="P45" s="19">
        <v>-7.4450000000000003</v>
      </c>
      <c r="Q45" s="19">
        <v>-20.577999999999999</v>
      </c>
      <c r="R45" s="19">
        <v>49.677999999999997</v>
      </c>
      <c r="S45" s="19">
        <v>140.99100000000001</v>
      </c>
      <c r="T45" s="19">
        <v>94.119</v>
      </c>
      <c r="U45" s="19">
        <v>118.196</v>
      </c>
      <c r="V45" s="19">
        <v>55.445</v>
      </c>
      <c r="W45" s="19">
        <v>75.119</v>
      </c>
      <c r="X45" s="19">
        <v>-19.734999999999999</v>
      </c>
    </row>
    <row r="46" spans="2:24" ht="18" x14ac:dyDescent="0.55000000000000004">
      <c r="B46" s="26" t="s">
        <v>260</v>
      </c>
      <c r="C46" s="26" t="s">
        <v>74</v>
      </c>
      <c r="D46" s="19">
        <v>2.1999999999999999E-2</v>
      </c>
      <c r="E46" s="19">
        <v>-0.26900000000000002</v>
      </c>
      <c r="F46" s="19">
        <v>1.2E-2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</row>
    <row r="47" spans="2:24" ht="18" x14ac:dyDescent="0.55000000000000004">
      <c r="B47" s="27" t="s">
        <v>261</v>
      </c>
      <c r="C47" s="27" t="s">
        <v>75</v>
      </c>
      <c r="D47" s="30">
        <v>-5.6740000000000004</v>
      </c>
      <c r="E47" s="30">
        <v>-6.1580000000000004</v>
      </c>
      <c r="F47" s="30">
        <v>-54.598999999999997</v>
      </c>
      <c r="G47" s="30">
        <v>-14.538</v>
      </c>
      <c r="H47" s="30">
        <v>-77.528999999999996</v>
      </c>
      <c r="I47" s="30">
        <v>-109.61199999999999</v>
      </c>
      <c r="J47" s="30">
        <v>-55.698999999999998</v>
      </c>
      <c r="K47" s="30">
        <v>-157.321</v>
      </c>
      <c r="L47" s="30">
        <v>22.79</v>
      </c>
      <c r="M47" s="30">
        <v>58.023000000000003</v>
      </c>
      <c r="N47" s="30">
        <v>60.981999999999999</v>
      </c>
      <c r="O47" s="30">
        <v>152.41300000000001</v>
      </c>
      <c r="P47" s="30">
        <v>-7.4450000000000003</v>
      </c>
      <c r="Q47" s="30">
        <v>-20.577999999999999</v>
      </c>
      <c r="R47" s="30">
        <v>49.677999999999997</v>
      </c>
      <c r="S47" s="30">
        <v>140.99100000000001</v>
      </c>
      <c r="T47" s="30">
        <v>94.119</v>
      </c>
      <c r="U47" s="30">
        <v>118.196</v>
      </c>
      <c r="V47" s="30">
        <v>55.445</v>
      </c>
      <c r="W47" s="30">
        <v>75.119</v>
      </c>
      <c r="X47" s="30">
        <v>-19.734999999999999</v>
      </c>
    </row>
    <row r="48" spans="2:24" ht="18.5" thickBot="1" x14ac:dyDescent="0.6">
      <c r="B48" s="28" t="s">
        <v>262</v>
      </c>
      <c r="C48" s="28" t="s">
        <v>76</v>
      </c>
      <c r="D48" s="31">
        <v>41.41</v>
      </c>
      <c r="E48" s="31">
        <v>-2.4300000000000002</v>
      </c>
      <c r="F48" s="31">
        <v>-45.417999999999999</v>
      </c>
      <c r="G48" s="31">
        <v>-981.78599999999994</v>
      </c>
      <c r="H48" s="31">
        <v>-169.04400000000001</v>
      </c>
      <c r="I48" s="31">
        <v>-246.61199999999999</v>
      </c>
      <c r="J48" s="31">
        <v>-252.39</v>
      </c>
      <c r="K48" s="31">
        <v>-236.03299999999999</v>
      </c>
      <c r="L48" s="31">
        <v>-37.423000000000002</v>
      </c>
      <c r="M48" s="31">
        <v>77.962999999999994</v>
      </c>
      <c r="N48" s="31">
        <v>4.8099999999999996</v>
      </c>
      <c r="O48" s="31">
        <v>239.53100000000001</v>
      </c>
      <c r="P48" s="31">
        <v>360.70699999999999</v>
      </c>
      <c r="Q48" s="31">
        <v>631.96699999999998</v>
      </c>
      <c r="R48" s="31">
        <v>1151.1479999999999</v>
      </c>
      <c r="S48" s="31">
        <v>1691.2370000000001</v>
      </c>
      <c r="T48" s="31">
        <v>388.00400000000002</v>
      </c>
      <c r="U48" s="31">
        <v>707.18200000000002</v>
      </c>
      <c r="V48" s="31">
        <v>241.48</v>
      </c>
      <c r="W48" s="31">
        <v>120.413</v>
      </c>
      <c r="X48" s="31">
        <v>-195.20099999999999</v>
      </c>
    </row>
    <row r="49" spans="2:24" ht="18.5" thickTop="1" x14ac:dyDescent="0.55000000000000004">
      <c r="B49" s="26" t="s">
        <v>255</v>
      </c>
      <c r="C49" s="2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ht="18" x14ac:dyDescent="0.55000000000000004">
      <c r="B50" s="26" t="s">
        <v>263</v>
      </c>
      <c r="C50" s="26" t="s">
        <v>46</v>
      </c>
      <c r="D50" s="8">
        <v>41.41</v>
      </c>
      <c r="E50" s="8">
        <v>-2.4300000000000002</v>
      </c>
      <c r="F50" s="8">
        <v>-45.417999999999999</v>
      </c>
      <c r="G50" s="8">
        <v>-981.78599999999994</v>
      </c>
      <c r="H50" s="8">
        <v>-169.04400000000001</v>
      </c>
      <c r="I50" s="8">
        <v>-246.61199999999999</v>
      </c>
      <c r="J50" s="8">
        <v>-252.39</v>
      </c>
      <c r="K50" s="8">
        <v>-236.03299999999999</v>
      </c>
      <c r="L50" s="8">
        <v>-37.423000000000002</v>
      </c>
      <c r="M50" s="8">
        <v>77.962999999999994</v>
      </c>
      <c r="N50" s="8">
        <v>4.8099999999999996</v>
      </c>
      <c r="O50" s="8">
        <v>239.53100000000001</v>
      </c>
      <c r="P50" s="8">
        <v>360.70699999999999</v>
      </c>
      <c r="Q50" s="8">
        <v>631.96699999999998</v>
      </c>
      <c r="R50" s="8">
        <v>1151.1479999999999</v>
      </c>
      <c r="S50" s="8">
        <v>1691.2370000000001</v>
      </c>
      <c r="T50" s="8">
        <v>388.00400000000002</v>
      </c>
      <c r="U50" s="8">
        <v>707.18200000000002</v>
      </c>
      <c r="V50" s="8">
        <v>241.48</v>
      </c>
      <c r="W50" s="8">
        <v>120.413</v>
      </c>
      <c r="X50" s="8">
        <v>-195.20099999999999</v>
      </c>
    </row>
    <row r="51" spans="2:24" ht="18" x14ac:dyDescent="0.55000000000000004">
      <c r="B51" s="26" t="s">
        <v>264</v>
      </c>
      <c r="C51" s="26" t="s">
        <v>47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2:24" ht="18" x14ac:dyDescent="0.55000000000000004">
      <c r="B52" s="22"/>
      <c r="C52" s="2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2:24" ht="18" x14ac:dyDescent="0.55000000000000004">
      <c r="B53" s="36" t="s">
        <v>154</v>
      </c>
      <c r="C53" s="37" t="s">
        <v>77</v>
      </c>
      <c r="D53" s="35"/>
      <c r="E53" s="35" t="s">
        <v>280</v>
      </c>
      <c r="F53" s="35"/>
      <c r="G53" s="35"/>
      <c r="H53" s="38"/>
      <c r="I53" s="38" t="s">
        <v>281</v>
      </c>
      <c r="J53" s="38"/>
      <c r="K53" s="38"/>
      <c r="L53" s="35"/>
      <c r="M53" s="35" t="s">
        <v>282</v>
      </c>
      <c r="N53" s="35"/>
      <c r="O53" s="35"/>
      <c r="P53" s="38"/>
      <c r="Q53" s="38" t="s">
        <v>283</v>
      </c>
      <c r="R53" s="38"/>
      <c r="S53" s="38"/>
      <c r="T53" s="35"/>
      <c r="U53" s="35" t="s">
        <v>284</v>
      </c>
      <c r="V53" s="35"/>
      <c r="W53" s="35"/>
      <c r="X53" s="38" t="s">
        <v>285</v>
      </c>
    </row>
    <row r="54" spans="2:24" ht="18" x14ac:dyDescent="0.55000000000000004">
      <c r="B54" s="26" t="s">
        <v>265</v>
      </c>
      <c r="C54" s="26" t="s">
        <v>48</v>
      </c>
      <c r="D54" s="13"/>
      <c r="E54" s="13"/>
      <c r="F54" s="13"/>
      <c r="G54" s="8">
        <v>97.8</v>
      </c>
      <c r="H54" s="13"/>
      <c r="I54" s="13"/>
      <c r="J54" s="13"/>
      <c r="K54" s="8">
        <v>83.474999999999994</v>
      </c>
      <c r="L54" s="13"/>
      <c r="M54" s="13"/>
      <c r="N54" s="13"/>
      <c r="O54" s="8">
        <v>68.234999999999999</v>
      </c>
      <c r="P54" s="13"/>
      <c r="Q54" s="13"/>
      <c r="R54" s="13"/>
      <c r="S54" s="8">
        <v>116.069</v>
      </c>
      <c r="T54" s="13"/>
      <c r="U54" s="13"/>
      <c r="V54" s="13"/>
      <c r="W54" s="8">
        <v>111.158</v>
      </c>
      <c r="X54" s="20"/>
    </row>
    <row r="55" spans="2:24" ht="18" x14ac:dyDescent="0.55000000000000004">
      <c r="B55" s="26" t="s">
        <v>266</v>
      </c>
      <c r="C55" s="26" t="s">
        <v>49</v>
      </c>
      <c r="D55" s="13"/>
      <c r="E55" s="13"/>
      <c r="F55" s="13"/>
      <c r="G55" s="8">
        <v>809.37099999999998</v>
      </c>
      <c r="H55" s="13"/>
      <c r="I55" s="13"/>
      <c r="J55" s="13"/>
      <c r="K55" s="8">
        <v>791.94799999999998</v>
      </c>
      <c r="L55" s="13"/>
      <c r="M55" s="13"/>
      <c r="N55" s="13"/>
      <c r="O55" s="8">
        <v>776.46</v>
      </c>
      <c r="P55" s="13"/>
      <c r="Q55" s="13"/>
      <c r="R55" s="13"/>
      <c r="S55" s="8">
        <v>895.85199999999998</v>
      </c>
      <c r="T55" s="13"/>
      <c r="U55" s="13"/>
      <c r="V55" s="13"/>
      <c r="W55" s="8">
        <v>897.66800000000001</v>
      </c>
      <c r="X55" s="20"/>
    </row>
    <row r="56" spans="2:24" ht="18" x14ac:dyDescent="0.55000000000000004">
      <c r="B56" s="26" t="s">
        <v>267</v>
      </c>
      <c r="C56" s="26" t="s">
        <v>78</v>
      </c>
      <c r="D56" s="13"/>
      <c r="E56" s="13"/>
      <c r="F56" s="13"/>
      <c r="G56" s="8">
        <v>57.883000000000003</v>
      </c>
      <c r="H56" s="13"/>
      <c r="I56" s="13"/>
      <c r="J56" s="13"/>
      <c r="K56" s="8">
        <v>46.463999999999999</v>
      </c>
      <c r="L56" s="13"/>
      <c r="M56" s="13"/>
      <c r="N56" s="13"/>
      <c r="O56" s="8">
        <v>58.884999999999998</v>
      </c>
      <c r="P56" s="13"/>
      <c r="Q56" s="13"/>
      <c r="R56" s="13"/>
      <c r="S56" s="8">
        <v>96.873999999999995</v>
      </c>
      <c r="T56" s="13"/>
      <c r="U56" s="13"/>
      <c r="V56" s="13"/>
      <c r="W56" s="8">
        <v>47.892000000000003</v>
      </c>
      <c r="X56" s="20"/>
    </row>
    <row r="57" spans="2:24" ht="18" x14ac:dyDescent="0.55000000000000004">
      <c r="B57" s="26" t="s">
        <v>268</v>
      </c>
      <c r="C57" s="26" t="s">
        <v>79</v>
      </c>
      <c r="D57" s="13"/>
      <c r="E57" s="13"/>
      <c r="F57" s="13"/>
      <c r="G57" s="8">
        <v>28.042999999999999</v>
      </c>
      <c r="H57" s="13"/>
      <c r="I57" s="13"/>
      <c r="J57" s="13"/>
      <c r="K57" s="8">
        <v>53.64</v>
      </c>
      <c r="L57" s="13"/>
      <c r="M57" s="13"/>
      <c r="N57" s="13"/>
      <c r="O57" s="8">
        <v>13.557</v>
      </c>
      <c r="P57" s="13"/>
      <c r="Q57" s="13"/>
      <c r="R57" s="13"/>
      <c r="S57" s="8">
        <v>34.031999999999996</v>
      </c>
      <c r="T57" s="13"/>
      <c r="U57" s="13"/>
      <c r="V57" s="13"/>
      <c r="W57" s="8">
        <v>46.936</v>
      </c>
      <c r="X57" s="20"/>
    </row>
    <row r="58" spans="2:24" ht="18" x14ac:dyDescent="0.55000000000000004">
      <c r="B58" s="26" t="s">
        <v>269</v>
      </c>
      <c r="C58" s="26" t="s">
        <v>80</v>
      </c>
      <c r="D58" s="13"/>
      <c r="E58" s="13"/>
      <c r="F58" s="13"/>
      <c r="G58" s="8">
        <v>153.35900000000001</v>
      </c>
      <c r="H58" s="13"/>
      <c r="I58" s="13"/>
      <c r="J58" s="13"/>
      <c r="K58" s="8">
        <v>149.215</v>
      </c>
      <c r="L58" s="13"/>
      <c r="M58" s="13"/>
      <c r="N58" s="13"/>
      <c r="O58" s="8">
        <v>173.78299999999999</v>
      </c>
      <c r="P58" s="13"/>
      <c r="Q58" s="13"/>
      <c r="R58" s="13"/>
      <c r="S58" s="8">
        <v>310.85399999999998</v>
      </c>
      <c r="T58" s="13"/>
      <c r="U58" s="13"/>
      <c r="V58" s="13"/>
      <c r="W58" s="8">
        <v>354.82</v>
      </c>
      <c r="X58" s="20"/>
    </row>
    <row r="59" spans="2:24" ht="18" x14ac:dyDescent="0.55000000000000004">
      <c r="B59" s="26" t="s">
        <v>270</v>
      </c>
      <c r="C59" s="26" t="s">
        <v>50</v>
      </c>
      <c r="D59" s="13"/>
      <c r="E59" s="13"/>
      <c r="F59" s="13"/>
      <c r="G59" s="8">
        <v>132.9</v>
      </c>
      <c r="H59" s="13"/>
      <c r="I59" s="13"/>
      <c r="J59" s="13"/>
      <c r="K59" s="8">
        <v>110.39</v>
      </c>
      <c r="L59" s="13"/>
      <c r="M59" s="13"/>
      <c r="N59" s="13"/>
      <c r="O59" s="8">
        <v>105.21599999999999</v>
      </c>
      <c r="P59" s="13"/>
      <c r="Q59" s="13"/>
      <c r="R59" s="13"/>
      <c r="S59" s="8">
        <v>71.213999999999999</v>
      </c>
      <c r="T59" s="13"/>
      <c r="U59" s="13"/>
      <c r="V59" s="13"/>
      <c r="W59" s="8">
        <v>110.015</v>
      </c>
      <c r="X59" s="20"/>
    </row>
    <row r="60" spans="2:24" ht="18" x14ac:dyDescent="0.55000000000000004">
      <c r="B60" s="26" t="s">
        <v>271</v>
      </c>
      <c r="C60" s="26" t="s">
        <v>81</v>
      </c>
      <c r="D60" s="13"/>
      <c r="E60" s="13"/>
      <c r="F60" s="13"/>
      <c r="G60" s="8">
        <v>81.768000000000001</v>
      </c>
      <c r="H60" s="13"/>
      <c r="I60" s="13"/>
      <c r="J60" s="13"/>
      <c r="K60" s="8">
        <v>55.508000000000003</v>
      </c>
      <c r="L60" s="13"/>
      <c r="M60" s="13"/>
      <c r="N60" s="13"/>
      <c r="O60" s="8">
        <v>70.488</v>
      </c>
      <c r="P60" s="13"/>
      <c r="Q60" s="13"/>
      <c r="R60" s="13"/>
      <c r="S60" s="8">
        <v>48.000999999999998</v>
      </c>
      <c r="T60" s="13"/>
      <c r="U60" s="13"/>
      <c r="V60" s="13"/>
      <c r="W60" s="8">
        <v>133.04900000000001</v>
      </c>
      <c r="X60" s="20"/>
    </row>
    <row r="61" spans="2:24" ht="18" x14ac:dyDescent="0.55000000000000004">
      <c r="B61" s="26" t="s">
        <v>272</v>
      </c>
      <c r="C61" s="26" t="s">
        <v>82</v>
      </c>
      <c r="D61" s="13"/>
      <c r="E61" s="13"/>
      <c r="F61" s="13"/>
      <c r="G61" s="8">
        <v>1.625</v>
      </c>
      <c r="H61" s="13"/>
      <c r="I61" s="13"/>
      <c r="J61" s="13"/>
      <c r="K61" s="8">
        <v>-1.4850000000000001</v>
      </c>
      <c r="L61" s="13"/>
      <c r="M61" s="13"/>
      <c r="N61" s="13"/>
      <c r="O61" s="8">
        <v>0.27100000000000002</v>
      </c>
      <c r="P61" s="13"/>
      <c r="Q61" s="13"/>
      <c r="R61" s="13"/>
      <c r="S61" s="8">
        <v>-0.21099999999999999</v>
      </c>
      <c r="T61" s="13"/>
      <c r="U61" s="13"/>
      <c r="V61" s="13"/>
      <c r="W61" s="8">
        <v>-6.4000000000000001E-2</v>
      </c>
      <c r="X61" s="20"/>
    </row>
    <row r="62" spans="2:24" ht="18" x14ac:dyDescent="0.55000000000000004">
      <c r="B62" s="26" t="s">
        <v>248</v>
      </c>
      <c r="C62" s="26" t="s">
        <v>52</v>
      </c>
      <c r="D62" s="13"/>
      <c r="E62" s="13"/>
      <c r="F62" s="13"/>
      <c r="G62" s="8">
        <v>1214.5519999999999</v>
      </c>
      <c r="H62" s="13"/>
      <c r="I62" s="13"/>
      <c r="J62" s="13"/>
      <c r="K62" s="8">
        <v>1111.32</v>
      </c>
      <c r="L62" s="13"/>
      <c r="M62" s="13"/>
      <c r="N62" s="13"/>
      <c r="O62" s="8">
        <v>1063.046</v>
      </c>
      <c r="P62" s="13"/>
      <c r="Q62" s="13"/>
      <c r="R62" s="13"/>
      <c r="S62" s="8">
        <v>1508.877</v>
      </c>
      <c r="T62" s="13"/>
      <c r="U62" s="13"/>
      <c r="V62" s="13"/>
      <c r="W62" s="8">
        <v>1549.9860000000001</v>
      </c>
      <c r="X62" s="20"/>
    </row>
    <row r="63" spans="2:24" ht="18" x14ac:dyDescent="0.55000000000000004">
      <c r="B63" s="27" t="str">
        <f>B8</f>
        <v>販売費及び一般管理費</v>
      </c>
      <c r="C63" s="27" t="s">
        <v>23</v>
      </c>
      <c r="D63" s="14"/>
      <c r="E63" s="14"/>
      <c r="F63" s="14"/>
      <c r="G63" s="9">
        <v>2577.3009999999999</v>
      </c>
      <c r="H63" s="14"/>
      <c r="I63" s="14"/>
      <c r="J63" s="14"/>
      <c r="K63" s="9">
        <v>2400.4749999999999</v>
      </c>
      <c r="L63" s="14"/>
      <c r="M63" s="14"/>
      <c r="N63" s="14"/>
      <c r="O63" s="9">
        <v>2329.9409999999998</v>
      </c>
      <c r="P63" s="14"/>
      <c r="Q63" s="14"/>
      <c r="R63" s="14"/>
      <c r="S63" s="9">
        <v>3081.5619999999999</v>
      </c>
      <c r="T63" s="14"/>
      <c r="U63" s="14"/>
      <c r="V63" s="14"/>
      <c r="W63" s="9">
        <v>3251.46</v>
      </c>
      <c r="X63" s="20"/>
    </row>
    <row r="64" spans="2:24" ht="18" x14ac:dyDescent="0.55000000000000004"/>
    <row r="65" spans="2:24" ht="18" x14ac:dyDescent="0.55000000000000004"/>
    <row r="66" spans="2:24" ht="18" x14ac:dyDescent="0.55000000000000004">
      <c r="B66" s="25" t="s">
        <v>273</v>
      </c>
      <c r="C66" s="25" t="s">
        <v>28</v>
      </c>
      <c r="D66" s="6"/>
      <c r="E66" s="3" t="s">
        <v>29</v>
      </c>
      <c r="F66" s="3"/>
      <c r="G66" s="3"/>
      <c r="H66" s="3"/>
      <c r="I66" s="3" t="s">
        <v>286</v>
      </c>
      <c r="J66" s="3"/>
      <c r="K66" s="3"/>
      <c r="L66" s="3"/>
      <c r="M66" s="3" t="s">
        <v>288</v>
      </c>
      <c r="N66" s="3"/>
      <c r="O66" s="3"/>
      <c r="P66" s="3"/>
      <c r="Q66" s="3" t="s">
        <v>290</v>
      </c>
      <c r="R66" s="3"/>
      <c r="S66" s="3"/>
      <c r="T66" s="5"/>
      <c r="U66" s="5" t="s">
        <v>292</v>
      </c>
      <c r="V66" s="6"/>
      <c r="W66" s="6"/>
      <c r="X66" s="2" t="s">
        <v>294</v>
      </c>
    </row>
    <row r="67" spans="2:24" s="15" customFormat="1" ht="18" x14ac:dyDescent="0.55000000000000004">
      <c r="B67" s="36" t="s">
        <v>328</v>
      </c>
      <c r="C67" s="37" t="s">
        <v>305</v>
      </c>
      <c r="D67" s="35"/>
      <c r="E67" s="35" t="s">
        <v>280</v>
      </c>
      <c r="F67" s="35"/>
      <c r="G67" s="35"/>
      <c r="H67" s="38"/>
      <c r="I67" s="38" t="s">
        <v>281</v>
      </c>
      <c r="J67" s="38"/>
      <c r="K67" s="38"/>
      <c r="L67" s="35"/>
      <c r="M67" s="35" t="s">
        <v>282</v>
      </c>
      <c r="N67" s="35"/>
      <c r="O67" s="35"/>
      <c r="P67" s="38"/>
      <c r="Q67" s="38" t="s">
        <v>283</v>
      </c>
      <c r="R67" s="38"/>
      <c r="S67" s="38"/>
      <c r="T67" s="35"/>
      <c r="U67" s="35" t="s">
        <v>284</v>
      </c>
      <c r="V67" s="35"/>
      <c r="W67" s="35"/>
      <c r="X67" s="38" t="s">
        <v>285</v>
      </c>
    </row>
    <row r="68" spans="2:24" s="1" customFormat="1" ht="18" x14ac:dyDescent="0.55000000000000004">
      <c r="B68" s="21"/>
      <c r="C68" s="21"/>
      <c r="D68" s="4" t="s">
        <v>0</v>
      </c>
      <c r="E68" s="4" t="s">
        <v>1</v>
      </c>
      <c r="F68" s="4" t="s">
        <v>2</v>
      </c>
      <c r="G68" s="4" t="s">
        <v>3</v>
      </c>
      <c r="H68" s="4" t="s">
        <v>4</v>
      </c>
      <c r="I68" s="4" t="s">
        <v>5</v>
      </c>
      <c r="J68" s="4" t="s">
        <v>6</v>
      </c>
      <c r="K68" s="4" t="s">
        <v>7</v>
      </c>
      <c r="L68" s="4" t="s">
        <v>8</v>
      </c>
      <c r="M68" s="4" t="s">
        <v>9</v>
      </c>
      <c r="N68" s="4" t="s">
        <v>10</v>
      </c>
      <c r="O68" s="4" t="s">
        <v>11</v>
      </c>
      <c r="P68" s="4" t="s">
        <v>13</v>
      </c>
      <c r="Q68" s="4" t="s">
        <v>14</v>
      </c>
      <c r="R68" s="4" t="s">
        <v>12</v>
      </c>
      <c r="S68" s="4" t="s">
        <v>15</v>
      </c>
      <c r="T68" s="4" t="s">
        <v>16</v>
      </c>
      <c r="U68" s="4" t="s">
        <v>17</v>
      </c>
      <c r="V68" s="4" t="s">
        <v>18</v>
      </c>
      <c r="W68" s="4" t="s">
        <v>19</v>
      </c>
      <c r="X68" s="4" t="s">
        <v>20</v>
      </c>
    </row>
    <row r="69" spans="2:24" s="1" customFormat="1" ht="18" x14ac:dyDescent="0.55000000000000004">
      <c r="B69" s="21" t="s">
        <v>155</v>
      </c>
      <c r="C69" s="21" t="s">
        <v>53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2:24" s="1" customFormat="1" ht="18" x14ac:dyDescent="0.55000000000000004">
      <c r="B70" s="21" t="s">
        <v>156</v>
      </c>
      <c r="C70" s="21" t="s">
        <v>54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2:24" ht="18" x14ac:dyDescent="0.55000000000000004">
      <c r="B71" s="21" t="s">
        <v>157</v>
      </c>
      <c r="C71" s="21" t="s">
        <v>55</v>
      </c>
      <c r="D71" s="8">
        <v>4184.6490000000003</v>
      </c>
      <c r="E71" s="8">
        <v>4205.1080000000002</v>
      </c>
      <c r="F71" s="8">
        <v>4288.6760000000004</v>
      </c>
      <c r="G71" s="8">
        <v>3165.5830000000001</v>
      </c>
      <c r="H71" s="8">
        <v>3137.3649999999998</v>
      </c>
      <c r="I71" s="8">
        <v>2923.049</v>
      </c>
      <c r="J71" s="8">
        <v>2380.2939999999999</v>
      </c>
      <c r="K71" s="8">
        <v>2737.37</v>
      </c>
      <c r="L71" s="8">
        <v>1820.463</v>
      </c>
      <c r="M71" s="8">
        <v>1754.848</v>
      </c>
      <c r="N71" s="8">
        <v>2624.308</v>
      </c>
      <c r="O71" s="8">
        <v>3020.7280000000001</v>
      </c>
      <c r="P71" s="8">
        <v>2601.6550000000002</v>
      </c>
      <c r="Q71" s="8">
        <v>3280.6640000000002</v>
      </c>
      <c r="R71" s="8">
        <v>4237.3270000000002</v>
      </c>
      <c r="S71" s="8">
        <v>2394.3820000000001</v>
      </c>
      <c r="T71" s="8">
        <v>2828.509</v>
      </c>
      <c r="U71" s="8">
        <v>2852.5569999999998</v>
      </c>
      <c r="V71" s="8">
        <v>2718.8890000000001</v>
      </c>
      <c r="W71" s="8">
        <v>2613.3960000000002</v>
      </c>
      <c r="X71" s="8">
        <v>2388.3939999999998</v>
      </c>
    </row>
    <row r="72" spans="2:24" ht="18" x14ac:dyDescent="0.55000000000000004">
      <c r="B72" s="22" t="s">
        <v>158</v>
      </c>
      <c r="C72" s="22" t="s">
        <v>111</v>
      </c>
      <c r="D72" s="8">
        <v>1790.623</v>
      </c>
      <c r="E72" s="8">
        <v>1937.4580000000001</v>
      </c>
      <c r="F72" s="8">
        <v>1901.6959999999999</v>
      </c>
      <c r="G72" s="8">
        <v>1893.4259999999999</v>
      </c>
      <c r="H72" s="8">
        <v>1835.288</v>
      </c>
      <c r="I72" s="8">
        <v>1828.328</v>
      </c>
      <c r="J72" s="8">
        <v>1796.1610000000001</v>
      </c>
      <c r="K72" s="8">
        <v>1639.7149999999999</v>
      </c>
      <c r="L72" s="8">
        <v>1729.55</v>
      </c>
      <c r="M72" s="8">
        <v>1723.579</v>
      </c>
      <c r="N72" s="8">
        <v>1754.482</v>
      </c>
      <c r="O72" s="8">
        <v>1918.9949999999999</v>
      </c>
      <c r="P72" s="8">
        <v>2359.0300000000002</v>
      </c>
      <c r="Q72" s="8">
        <v>2070.41</v>
      </c>
      <c r="R72" s="8">
        <v>2291.337</v>
      </c>
      <c r="S72" s="8">
        <v>2099.0039999999999</v>
      </c>
      <c r="T72" s="8">
        <v>2413.0039999999999</v>
      </c>
      <c r="U72" s="8">
        <v>2194.9969999999998</v>
      </c>
      <c r="V72" s="8">
        <v>1797.316</v>
      </c>
      <c r="W72" s="8">
        <v>2118.94</v>
      </c>
      <c r="X72" s="8">
        <v>1795.633</v>
      </c>
    </row>
    <row r="73" spans="2:24" ht="18" x14ac:dyDescent="0.55000000000000004">
      <c r="B73" s="22" t="s">
        <v>159</v>
      </c>
      <c r="C73" s="22" t="s">
        <v>56</v>
      </c>
      <c r="D73" s="8">
        <v>118.76600000000001</v>
      </c>
      <c r="E73" s="8">
        <v>116.19499999999999</v>
      </c>
      <c r="F73" s="8">
        <v>156.83600000000001</v>
      </c>
      <c r="G73" s="8">
        <v>179.36699999999999</v>
      </c>
      <c r="H73" s="8">
        <v>218.661</v>
      </c>
      <c r="I73" s="8">
        <v>207.39099999999999</v>
      </c>
      <c r="J73" s="8">
        <v>146.31899999999999</v>
      </c>
      <c r="K73" s="8">
        <v>170.71899999999999</v>
      </c>
      <c r="L73" s="8">
        <v>167.364</v>
      </c>
      <c r="M73" s="8">
        <v>161.994</v>
      </c>
      <c r="N73" s="8">
        <v>187.07499999999999</v>
      </c>
      <c r="O73" s="8">
        <v>167.07499999999999</v>
      </c>
      <c r="P73" s="8">
        <v>179.56200000000001</v>
      </c>
      <c r="Q73" s="8">
        <v>189.31700000000001</v>
      </c>
      <c r="R73" s="8">
        <v>233.81399999999999</v>
      </c>
      <c r="S73" s="8">
        <v>216.22200000000001</v>
      </c>
      <c r="T73" s="8">
        <v>270.55599999999998</v>
      </c>
      <c r="U73" s="8">
        <v>262.96300000000002</v>
      </c>
      <c r="V73" s="8">
        <v>290.86900000000003</v>
      </c>
      <c r="W73" s="8">
        <v>266.42700000000002</v>
      </c>
      <c r="X73" s="8">
        <v>296.904</v>
      </c>
    </row>
    <row r="74" spans="2:24" ht="18" x14ac:dyDescent="0.55000000000000004">
      <c r="B74" s="22" t="s">
        <v>160</v>
      </c>
      <c r="C74" s="22" t="s">
        <v>57</v>
      </c>
      <c r="D74" s="8">
        <v>464.31099999999998</v>
      </c>
      <c r="E74" s="8">
        <v>504.673</v>
      </c>
      <c r="F74" s="8">
        <v>504.56</v>
      </c>
      <c r="G74" s="8">
        <v>375.387</v>
      </c>
      <c r="H74" s="8">
        <v>440.90699999999998</v>
      </c>
      <c r="I74" s="8">
        <v>526.92200000000003</v>
      </c>
      <c r="J74" s="8">
        <v>479.60399999999998</v>
      </c>
      <c r="K74" s="8">
        <v>628.98400000000004</v>
      </c>
      <c r="L74" s="8">
        <v>742.42</v>
      </c>
      <c r="M74" s="8">
        <v>687.46900000000005</v>
      </c>
      <c r="N74" s="8">
        <v>751.85400000000004</v>
      </c>
      <c r="O74" s="8">
        <v>719.84400000000005</v>
      </c>
      <c r="P74" s="8">
        <v>713.91200000000003</v>
      </c>
      <c r="Q74" s="8">
        <v>727.25400000000002</v>
      </c>
      <c r="R74" s="8">
        <v>767.49</v>
      </c>
      <c r="S74" s="8">
        <v>789.14700000000005</v>
      </c>
      <c r="T74" s="8">
        <v>673.84799999999996</v>
      </c>
      <c r="U74" s="8">
        <v>738.67399999999998</v>
      </c>
      <c r="V74" s="8">
        <v>740.17</v>
      </c>
      <c r="W74" s="8">
        <v>786.88199999999995</v>
      </c>
      <c r="X74" s="8">
        <v>861.24</v>
      </c>
    </row>
    <row r="75" spans="2:24" ht="18" x14ac:dyDescent="0.55000000000000004">
      <c r="B75" s="22" t="s">
        <v>161</v>
      </c>
      <c r="C75" s="22" t="s">
        <v>112</v>
      </c>
      <c r="D75" s="8">
        <v>1426.1420000000001</v>
      </c>
      <c r="E75" s="8">
        <v>1486.6880000000001</v>
      </c>
      <c r="F75" s="8">
        <v>1547.665</v>
      </c>
      <c r="G75" s="8">
        <v>1274.953</v>
      </c>
      <c r="H75" s="8">
        <v>1433.232</v>
      </c>
      <c r="I75" s="8">
        <v>1332.912</v>
      </c>
      <c r="J75" s="8">
        <v>1299.0350000000001</v>
      </c>
      <c r="K75" s="8">
        <v>1313.961</v>
      </c>
      <c r="L75" s="8">
        <v>1343.3689999999999</v>
      </c>
      <c r="M75" s="8">
        <v>1261.42</v>
      </c>
      <c r="N75" s="8">
        <v>1233.079</v>
      </c>
      <c r="O75" s="8">
        <v>1120.636</v>
      </c>
      <c r="P75" s="8">
        <v>1184.9659999999999</v>
      </c>
      <c r="Q75" s="8">
        <v>1255.893</v>
      </c>
      <c r="R75" s="8">
        <v>1301.8520000000001</v>
      </c>
      <c r="S75" s="8">
        <v>1365.509</v>
      </c>
      <c r="T75" s="8">
        <v>1485.355</v>
      </c>
      <c r="U75" s="8">
        <v>1596.2739999999999</v>
      </c>
      <c r="V75" s="8">
        <v>1636.652</v>
      </c>
      <c r="W75" s="8">
        <v>1708.9849999999999</v>
      </c>
      <c r="X75" s="8">
        <v>1797.8340000000001</v>
      </c>
    </row>
    <row r="76" spans="2:24" ht="18" x14ac:dyDescent="0.55000000000000004">
      <c r="B76" s="22" t="s">
        <v>162</v>
      </c>
      <c r="C76" s="22" t="s">
        <v>113</v>
      </c>
      <c r="D76" s="8">
        <v>538.79999999999995</v>
      </c>
      <c r="E76" s="8">
        <v>532.53700000000003</v>
      </c>
      <c r="F76" s="8">
        <v>507.47500000000002</v>
      </c>
      <c r="G76" s="8">
        <v>412.31700000000001</v>
      </c>
      <c r="H76" s="8">
        <v>460.87200000000001</v>
      </c>
      <c r="I76" s="8">
        <v>442.39299999999997</v>
      </c>
      <c r="J76" s="8">
        <v>408.51299999999998</v>
      </c>
      <c r="K76" s="8">
        <v>395.80200000000002</v>
      </c>
      <c r="L76" s="8">
        <v>438.72800000000001</v>
      </c>
      <c r="M76" s="8">
        <v>400.84300000000002</v>
      </c>
      <c r="N76" s="8">
        <v>438.46800000000002</v>
      </c>
      <c r="O76" s="8">
        <v>438.94299999999998</v>
      </c>
      <c r="P76" s="8">
        <v>418.95699999999999</v>
      </c>
      <c r="Q76" s="8">
        <v>463.108</v>
      </c>
      <c r="R76" s="8">
        <v>528.95500000000004</v>
      </c>
      <c r="S76" s="8">
        <v>582.096</v>
      </c>
      <c r="T76" s="8">
        <v>665.49099999999999</v>
      </c>
      <c r="U76" s="8">
        <v>660.09400000000005</v>
      </c>
      <c r="V76" s="8">
        <v>678.31399999999996</v>
      </c>
      <c r="W76" s="8">
        <v>631.73</v>
      </c>
      <c r="X76" s="8">
        <v>599.62900000000002</v>
      </c>
    </row>
    <row r="77" spans="2:24" ht="18" x14ac:dyDescent="0.55000000000000004">
      <c r="B77" s="22" t="s">
        <v>163</v>
      </c>
      <c r="C77" s="22" t="s">
        <v>52</v>
      </c>
      <c r="D77" s="8">
        <v>348.625</v>
      </c>
      <c r="E77" s="8">
        <v>244.893</v>
      </c>
      <c r="F77" s="8">
        <v>248.768</v>
      </c>
      <c r="G77" s="8">
        <v>339.15100000000001</v>
      </c>
      <c r="H77" s="8">
        <v>383.61700000000002</v>
      </c>
      <c r="I77" s="8">
        <v>306.29199999999997</v>
      </c>
      <c r="J77" s="8">
        <v>337.113</v>
      </c>
      <c r="K77" s="8">
        <v>275.11599999999999</v>
      </c>
      <c r="L77" s="8">
        <v>402.92899999999997</v>
      </c>
      <c r="M77" s="8">
        <v>331.50599999999997</v>
      </c>
      <c r="N77" s="8">
        <v>420.25099999999998</v>
      </c>
      <c r="O77" s="8">
        <v>420.721</v>
      </c>
      <c r="P77" s="8">
        <v>545.6</v>
      </c>
      <c r="Q77" s="8">
        <v>351.334</v>
      </c>
      <c r="R77" s="8">
        <v>344.39299999999997</v>
      </c>
      <c r="S77" s="8">
        <v>3168.2049999999999</v>
      </c>
      <c r="T77" s="8">
        <v>718.58299999999997</v>
      </c>
      <c r="U77" s="8">
        <v>825.89200000000005</v>
      </c>
      <c r="V77" s="8">
        <v>1011.817</v>
      </c>
      <c r="W77" s="8">
        <v>908.91800000000001</v>
      </c>
      <c r="X77" s="8">
        <v>1039.1220000000001</v>
      </c>
    </row>
    <row r="78" spans="2:24" ht="18" x14ac:dyDescent="0.55000000000000004">
      <c r="B78" s="21" t="s">
        <v>164</v>
      </c>
      <c r="C78" s="21" t="s">
        <v>114</v>
      </c>
      <c r="D78" s="8">
        <v>-4.351</v>
      </c>
      <c r="E78" s="8">
        <v>-5.8140000000000001</v>
      </c>
      <c r="F78" s="8">
        <v>-5.8230000000000004</v>
      </c>
      <c r="G78" s="8">
        <v>-9.9420000000000002</v>
      </c>
      <c r="H78" s="8">
        <v>-4.4489999999999998</v>
      </c>
      <c r="I78" s="8">
        <v>-3.97</v>
      </c>
      <c r="J78" s="8">
        <v>-3.9889999999999999</v>
      </c>
      <c r="K78" s="8">
        <v>-3.9620000000000002</v>
      </c>
      <c r="L78" s="8">
        <v>-3.8540000000000001</v>
      </c>
      <c r="M78" s="8">
        <v>-3.9079999999999999</v>
      </c>
      <c r="N78" s="8">
        <v>-4.0919999999999996</v>
      </c>
      <c r="O78" s="8">
        <v>-4.4569999999999999</v>
      </c>
      <c r="P78" s="8">
        <v>-2.8439999999999999</v>
      </c>
      <c r="Q78" s="8">
        <v>-2.81</v>
      </c>
      <c r="R78" s="8">
        <v>-2.7669999999999999</v>
      </c>
      <c r="S78" s="8">
        <v>-2.9430000000000001</v>
      </c>
      <c r="T78" s="8">
        <v>-3.1349999999999998</v>
      </c>
      <c r="U78" s="8">
        <v>-3.15</v>
      </c>
      <c r="V78" s="8">
        <v>-2.8639999999999999</v>
      </c>
      <c r="W78" s="8">
        <v>-2.895</v>
      </c>
      <c r="X78" s="8">
        <v>-7.8E-2</v>
      </c>
    </row>
    <row r="79" spans="2:24" ht="18" x14ac:dyDescent="0.55000000000000004">
      <c r="B79" s="23" t="s">
        <v>165</v>
      </c>
      <c r="C79" s="23" t="s">
        <v>319</v>
      </c>
      <c r="D79" s="9">
        <v>8867.5669999999991</v>
      </c>
      <c r="E79" s="9">
        <v>9021.7420000000002</v>
      </c>
      <c r="F79" s="9">
        <v>9149.8559999999998</v>
      </c>
      <c r="G79" s="9">
        <v>7630.2460000000001</v>
      </c>
      <c r="H79" s="9">
        <v>7905.4970000000003</v>
      </c>
      <c r="I79" s="9">
        <v>7563.3190000000004</v>
      </c>
      <c r="J79" s="9">
        <v>6843.0529999999999</v>
      </c>
      <c r="K79" s="9">
        <v>7157.7070000000003</v>
      </c>
      <c r="L79" s="9">
        <v>6640.9719999999998</v>
      </c>
      <c r="M79" s="9">
        <v>6317.7539999999999</v>
      </c>
      <c r="N79" s="9">
        <v>7405.4269999999997</v>
      </c>
      <c r="O79" s="9">
        <v>7802.4870000000001</v>
      </c>
      <c r="P79" s="9">
        <v>8000.84</v>
      </c>
      <c r="Q79" s="9">
        <v>8335.1710000000003</v>
      </c>
      <c r="R79" s="9">
        <v>9702.4040000000005</v>
      </c>
      <c r="S79" s="9">
        <v>10611.626</v>
      </c>
      <c r="T79" s="9">
        <v>9052.2139999999999</v>
      </c>
      <c r="U79" s="9">
        <v>9128.3040000000001</v>
      </c>
      <c r="V79" s="9">
        <v>8871.1650000000009</v>
      </c>
      <c r="W79" s="9">
        <v>9032.3870000000006</v>
      </c>
      <c r="X79" s="9">
        <v>8778.6790000000001</v>
      </c>
    </row>
    <row r="80" spans="2:24" ht="18" x14ac:dyDescent="0.55000000000000004">
      <c r="B80" s="21" t="s">
        <v>166</v>
      </c>
      <c r="C80" s="21" t="s">
        <v>115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2:24" ht="18" x14ac:dyDescent="0.55000000000000004">
      <c r="B81" s="21" t="s">
        <v>167</v>
      </c>
      <c r="C81" s="21" t="s">
        <v>58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2:24" ht="18" x14ac:dyDescent="0.55000000000000004">
      <c r="B82" s="21" t="s">
        <v>168</v>
      </c>
      <c r="C82" s="21" t="s">
        <v>116</v>
      </c>
      <c r="D82" s="8">
        <v>4788.5039999999999</v>
      </c>
      <c r="E82" s="8">
        <v>4941.9809999999998</v>
      </c>
      <c r="F82" s="8">
        <v>4923.3270000000002</v>
      </c>
      <c r="G82" s="8">
        <v>4782.3959999999997</v>
      </c>
      <c r="H82" s="8">
        <v>4874.0609999999997</v>
      </c>
      <c r="I82" s="8">
        <v>4879.7950000000001</v>
      </c>
      <c r="J82" s="8">
        <v>4896.1030000000001</v>
      </c>
      <c r="K82" s="8">
        <v>4845.067</v>
      </c>
      <c r="L82" s="8">
        <v>4850.0879999999997</v>
      </c>
      <c r="M82" s="8">
        <v>4873.0309999999999</v>
      </c>
      <c r="N82" s="8">
        <v>4831.1229999999996</v>
      </c>
      <c r="O82" s="8">
        <v>4822.1419999999998</v>
      </c>
      <c r="P82" s="8">
        <v>4824.116</v>
      </c>
      <c r="Q82" s="8">
        <v>4819.741</v>
      </c>
      <c r="R82" s="8">
        <v>4846.1040000000003</v>
      </c>
      <c r="S82" s="8">
        <v>4899.2290000000003</v>
      </c>
      <c r="T82" s="8">
        <v>6641.3829999999998</v>
      </c>
      <c r="U82" s="8">
        <v>7115.2659999999996</v>
      </c>
      <c r="V82" s="8">
        <v>6972.3639999999996</v>
      </c>
      <c r="W82" s="8">
        <v>6983.94</v>
      </c>
      <c r="X82" s="8">
        <v>7034.0429999999997</v>
      </c>
    </row>
    <row r="83" spans="2:24" ht="18" x14ac:dyDescent="0.55000000000000004">
      <c r="B83" s="21" t="s">
        <v>169</v>
      </c>
      <c r="C83" s="21" t="s">
        <v>59</v>
      </c>
      <c r="D83" s="8">
        <v>3096.297</v>
      </c>
      <c r="E83" s="8">
        <v>3115.0430000000001</v>
      </c>
      <c r="F83" s="8">
        <v>3087.5709999999999</v>
      </c>
      <c r="G83" s="8">
        <v>3075.42</v>
      </c>
      <c r="H83" s="8">
        <v>3062.2190000000001</v>
      </c>
      <c r="I83" s="8">
        <v>3062.1950000000002</v>
      </c>
      <c r="J83" s="8">
        <v>3077.683</v>
      </c>
      <c r="K83" s="8">
        <v>2992.8330000000001</v>
      </c>
      <c r="L83" s="8">
        <v>2981.3670000000002</v>
      </c>
      <c r="M83" s="8">
        <v>2970.84</v>
      </c>
      <c r="N83" s="8">
        <v>3019.8020000000001</v>
      </c>
      <c r="O83" s="8">
        <v>3023.3519999999999</v>
      </c>
      <c r="P83" s="8">
        <v>3049.7890000000002</v>
      </c>
      <c r="Q83" s="8">
        <v>3120.616</v>
      </c>
      <c r="R83" s="8">
        <v>3168.3710000000001</v>
      </c>
      <c r="S83" s="8">
        <v>3232.82</v>
      </c>
      <c r="T83" s="8">
        <v>3267.5250000000001</v>
      </c>
      <c r="U83" s="8">
        <v>3287.402</v>
      </c>
      <c r="V83" s="8">
        <v>3307.35</v>
      </c>
      <c r="W83" s="8">
        <v>3770.0790000000002</v>
      </c>
      <c r="X83" s="8">
        <v>3885.694</v>
      </c>
    </row>
    <row r="84" spans="2:24" ht="18" x14ac:dyDescent="0.55000000000000004">
      <c r="B84" s="21" t="s">
        <v>170</v>
      </c>
      <c r="C84" s="21" t="s">
        <v>60</v>
      </c>
      <c r="D84" s="8">
        <v>1183.021</v>
      </c>
      <c r="E84" s="8">
        <v>1183.021</v>
      </c>
      <c r="F84" s="8">
        <v>1183.021</v>
      </c>
      <c r="G84" s="8">
        <v>1173.0429999999999</v>
      </c>
      <c r="H84" s="8">
        <v>1143.6310000000001</v>
      </c>
      <c r="I84" s="8">
        <v>1143.6310000000001</v>
      </c>
      <c r="J84" s="8">
        <v>1143.6310000000001</v>
      </c>
      <c r="K84" s="8">
        <v>1084.328</v>
      </c>
      <c r="L84" s="8">
        <v>1084.328</v>
      </c>
      <c r="M84" s="8">
        <v>1086.2159999999999</v>
      </c>
      <c r="N84" s="8">
        <v>1082.144</v>
      </c>
      <c r="O84" s="8">
        <v>1058.2149999999999</v>
      </c>
      <c r="P84" s="8">
        <v>1058.2149999999999</v>
      </c>
      <c r="Q84" s="8">
        <v>859.15599999999995</v>
      </c>
      <c r="R84" s="8">
        <v>859.15599999999995</v>
      </c>
      <c r="S84" s="8">
        <v>859.15599999999995</v>
      </c>
      <c r="T84" s="8">
        <v>1996.569</v>
      </c>
      <c r="U84" s="8">
        <v>2019.2860000000001</v>
      </c>
      <c r="V84" s="8">
        <v>2019.2860000000001</v>
      </c>
      <c r="W84" s="8">
        <v>2019.2860000000001</v>
      </c>
      <c r="X84" s="8">
        <v>2036.6790000000001</v>
      </c>
    </row>
    <row r="85" spans="2:24" ht="18" x14ac:dyDescent="0.55000000000000004">
      <c r="B85" s="21" t="s">
        <v>171</v>
      </c>
      <c r="C85" s="21" t="s">
        <v>52</v>
      </c>
      <c r="D85" s="8">
        <v>750.79</v>
      </c>
      <c r="E85" s="8">
        <v>1013.044</v>
      </c>
      <c r="F85" s="8">
        <v>1076.444</v>
      </c>
      <c r="G85" s="8">
        <v>709.01</v>
      </c>
      <c r="H85" s="8">
        <v>886.303</v>
      </c>
      <c r="I85" s="8">
        <v>915.59100000000001</v>
      </c>
      <c r="J85" s="8">
        <v>984.56700000000001</v>
      </c>
      <c r="K85" s="8">
        <v>1155.3050000000001</v>
      </c>
      <c r="L85" s="8">
        <v>1212.5039999999999</v>
      </c>
      <c r="M85" s="8">
        <v>1256.6400000000001</v>
      </c>
      <c r="N85" s="8">
        <v>1214.402</v>
      </c>
      <c r="O85" s="8">
        <v>1142.2840000000001</v>
      </c>
      <c r="P85" s="8">
        <v>1162.837</v>
      </c>
      <c r="Q85" s="8">
        <v>1216.412</v>
      </c>
      <c r="R85" s="8">
        <v>1393.2809999999999</v>
      </c>
      <c r="S85" s="8">
        <v>1605.405</v>
      </c>
      <c r="T85" s="8">
        <v>1781.826</v>
      </c>
      <c r="U85" s="8">
        <v>1589.5139999999999</v>
      </c>
      <c r="V85" s="8">
        <v>1575.2570000000001</v>
      </c>
      <c r="W85" s="8">
        <v>1224.558</v>
      </c>
      <c r="X85" s="8">
        <v>1180.78</v>
      </c>
    </row>
    <row r="86" spans="2:24" ht="18" x14ac:dyDescent="0.55000000000000004">
      <c r="B86" s="21" t="s">
        <v>172</v>
      </c>
      <c r="C86" s="21" t="s">
        <v>117</v>
      </c>
      <c r="D86" s="8">
        <v>-6291.8549999999996</v>
      </c>
      <c r="E86" s="8">
        <v>-6371.2280000000001</v>
      </c>
      <c r="F86" s="8">
        <v>-6418.6379999999999</v>
      </c>
      <c r="G86" s="8">
        <v>-6219.268</v>
      </c>
      <c r="H86" s="8">
        <v>-6689.0320000000002</v>
      </c>
      <c r="I86" s="8">
        <v>-6749.23</v>
      </c>
      <c r="J86" s="8">
        <v>-6792.8609999999999</v>
      </c>
      <c r="K86" s="8">
        <v>-6739.9719999999998</v>
      </c>
      <c r="L86" s="8">
        <v>-6791.2380000000003</v>
      </c>
      <c r="M86" s="8">
        <v>-6833.59</v>
      </c>
      <c r="N86" s="8">
        <v>-6925.7690000000002</v>
      </c>
      <c r="O86" s="8">
        <v>-6873.3220000000001</v>
      </c>
      <c r="P86" s="8">
        <v>-6943.5940000000001</v>
      </c>
      <c r="Q86" s="8">
        <v>-7006.9589999999998</v>
      </c>
      <c r="R86" s="8">
        <v>-7106.0069999999996</v>
      </c>
      <c r="S86" s="8">
        <v>-7246.1890000000003</v>
      </c>
      <c r="T86" s="8">
        <v>-7384.165</v>
      </c>
      <c r="U86" s="8">
        <v>-7473.5420000000004</v>
      </c>
      <c r="V86" s="8">
        <v>-7314.67</v>
      </c>
      <c r="W86" s="8">
        <v>-7333.9269999999997</v>
      </c>
      <c r="X86" s="8">
        <v>-7461.3609999999999</v>
      </c>
    </row>
    <row r="87" spans="2:24" ht="18" x14ac:dyDescent="0.55000000000000004">
      <c r="B87" s="23" t="s">
        <v>173</v>
      </c>
      <c r="C87" s="23" t="s">
        <v>320</v>
      </c>
      <c r="D87" s="9">
        <v>3526.7579999999998</v>
      </c>
      <c r="E87" s="9">
        <v>3881.8629999999998</v>
      </c>
      <c r="F87" s="9">
        <v>3851.7269999999999</v>
      </c>
      <c r="G87" s="9">
        <v>3520.6030000000001</v>
      </c>
      <c r="H87" s="9">
        <v>3277.183</v>
      </c>
      <c r="I87" s="9">
        <v>3251.9830000000002</v>
      </c>
      <c r="J87" s="9">
        <v>3309.125</v>
      </c>
      <c r="K87" s="9">
        <v>3337.5630000000001</v>
      </c>
      <c r="L87" s="9">
        <v>3337.0509999999999</v>
      </c>
      <c r="M87" s="9">
        <v>3353.14</v>
      </c>
      <c r="N87" s="9">
        <v>3221.703</v>
      </c>
      <c r="O87" s="9">
        <v>3172.674</v>
      </c>
      <c r="P87" s="9">
        <v>3151.364</v>
      </c>
      <c r="Q87" s="9">
        <v>3008.9679999999998</v>
      </c>
      <c r="R87" s="9">
        <v>3160.9070000000002</v>
      </c>
      <c r="S87" s="9">
        <v>3350.4229999999998</v>
      </c>
      <c r="T87" s="9">
        <v>6303.14</v>
      </c>
      <c r="U87" s="9">
        <v>6537.9279999999999</v>
      </c>
      <c r="V87" s="9">
        <v>6559.5889999999999</v>
      </c>
      <c r="W87" s="9">
        <v>6663.9390000000003</v>
      </c>
      <c r="X87" s="9">
        <v>6675.8370000000004</v>
      </c>
    </row>
    <row r="88" spans="2:24" ht="18" x14ac:dyDescent="0.55000000000000004">
      <c r="B88" s="21" t="s">
        <v>174</v>
      </c>
      <c r="C88" s="21" t="s">
        <v>118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2:24" ht="18" x14ac:dyDescent="0.55000000000000004">
      <c r="B89" s="21" t="s">
        <v>175</v>
      </c>
      <c r="C89" s="21" t="s">
        <v>61</v>
      </c>
      <c r="D89" s="8">
        <v>254.196</v>
      </c>
      <c r="E89" s="8">
        <v>246.25299999999999</v>
      </c>
      <c r="F89" s="8">
        <v>238.309</v>
      </c>
      <c r="G89" s="8">
        <v>262.14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89.974999999999994</v>
      </c>
      <c r="R89" s="8">
        <v>85.477000000000004</v>
      </c>
      <c r="S89" s="8">
        <v>80.977999999999994</v>
      </c>
      <c r="T89" s="8">
        <v>76.478999999999999</v>
      </c>
      <c r="U89" s="8">
        <v>71.98</v>
      </c>
      <c r="V89" s="8">
        <v>67.480999999999995</v>
      </c>
      <c r="W89" s="8">
        <v>92.483000000000004</v>
      </c>
      <c r="X89" s="8">
        <v>86.483999999999995</v>
      </c>
    </row>
    <row r="90" spans="2:24" ht="18" x14ac:dyDescent="0.55000000000000004">
      <c r="B90" s="21" t="s">
        <v>171</v>
      </c>
      <c r="C90" s="21" t="s">
        <v>52</v>
      </c>
      <c r="D90" s="8">
        <v>216.96899999999999</v>
      </c>
      <c r="E90" s="8">
        <v>211.03299999999999</v>
      </c>
      <c r="F90" s="8">
        <v>201.04599999999999</v>
      </c>
      <c r="G90" s="8">
        <v>217.523</v>
      </c>
      <c r="H90" s="8">
        <v>114.383</v>
      </c>
      <c r="I90" s="8">
        <v>118.497</v>
      </c>
      <c r="J90" s="8">
        <v>127.376</v>
      </c>
      <c r="K90" s="8">
        <v>120.489</v>
      </c>
      <c r="L90" s="8">
        <v>112.94799999999999</v>
      </c>
      <c r="M90" s="8">
        <v>105.545</v>
      </c>
      <c r="N90" s="8">
        <v>23.114000000000001</v>
      </c>
      <c r="O90" s="8">
        <v>18.832999999999998</v>
      </c>
      <c r="P90" s="8">
        <v>20.125</v>
      </c>
      <c r="Q90" s="8">
        <v>31.73</v>
      </c>
      <c r="R90" s="8">
        <v>36.031999999999996</v>
      </c>
      <c r="S90" s="8">
        <v>10.132</v>
      </c>
      <c r="T90" s="8">
        <v>8.1029999999999998</v>
      </c>
      <c r="U90" s="8">
        <v>4.7160000000000002</v>
      </c>
      <c r="V90" s="8">
        <v>3.2770000000000001</v>
      </c>
      <c r="W90" s="8">
        <v>23.504000000000001</v>
      </c>
      <c r="X90" s="8">
        <v>29.864000000000001</v>
      </c>
    </row>
    <row r="91" spans="2:24" ht="18" x14ac:dyDescent="0.55000000000000004">
      <c r="B91" s="23" t="s">
        <v>176</v>
      </c>
      <c r="C91" s="23" t="s">
        <v>119</v>
      </c>
      <c r="D91" s="9">
        <v>471.166</v>
      </c>
      <c r="E91" s="9">
        <v>457.286</v>
      </c>
      <c r="F91" s="9">
        <v>439.35500000000002</v>
      </c>
      <c r="G91" s="9">
        <v>479.66399999999999</v>
      </c>
      <c r="H91" s="9">
        <v>114.384</v>
      </c>
      <c r="I91" s="9">
        <v>118.498</v>
      </c>
      <c r="J91" s="9">
        <v>127.377</v>
      </c>
      <c r="K91" s="9">
        <v>120.49</v>
      </c>
      <c r="L91" s="9">
        <v>112.949</v>
      </c>
      <c r="M91" s="9">
        <v>105.54600000000001</v>
      </c>
      <c r="N91" s="9">
        <v>23.114999999999998</v>
      </c>
      <c r="O91" s="9">
        <v>18.834</v>
      </c>
      <c r="P91" s="9">
        <v>20.126000000000001</v>
      </c>
      <c r="Q91" s="9">
        <v>121.70699999999999</v>
      </c>
      <c r="R91" s="9">
        <v>121.509</v>
      </c>
      <c r="S91" s="9">
        <v>91.111000000000004</v>
      </c>
      <c r="T91" s="9">
        <v>84.582999999999998</v>
      </c>
      <c r="U91" s="9">
        <v>76.697999999999993</v>
      </c>
      <c r="V91" s="9">
        <v>70.760000000000005</v>
      </c>
      <c r="W91" s="9">
        <v>115.988</v>
      </c>
      <c r="X91" s="9">
        <v>116.35</v>
      </c>
    </row>
    <row r="92" spans="2:24" ht="18" x14ac:dyDescent="0.55000000000000004">
      <c r="B92" s="21" t="s">
        <v>177</v>
      </c>
      <c r="C92" s="21" t="s">
        <v>120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2:24" ht="18" x14ac:dyDescent="0.55000000000000004">
      <c r="B93" s="21" t="s">
        <v>178</v>
      </c>
      <c r="C93" s="21" t="s">
        <v>121</v>
      </c>
      <c r="D93" s="8">
        <v>10</v>
      </c>
      <c r="E93" s="8">
        <v>10</v>
      </c>
      <c r="F93" s="8">
        <v>10</v>
      </c>
      <c r="G93" s="8">
        <v>10</v>
      </c>
      <c r="H93" s="8">
        <v>10</v>
      </c>
      <c r="I93" s="8">
        <v>10</v>
      </c>
      <c r="J93" s="8">
        <v>10</v>
      </c>
      <c r="K93" s="8">
        <v>10</v>
      </c>
      <c r="L93" s="8">
        <v>10</v>
      </c>
      <c r="M93" s="8">
        <v>10</v>
      </c>
      <c r="N93" s="8">
        <v>10</v>
      </c>
      <c r="O93" s="8">
        <v>10</v>
      </c>
      <c r="P93" s="8">
        <v>10</v>
      </c>
      <c r="Q93" s="8">
        <v>10</v>
      </c>
      <c r="R93" s="8">
        <v>55</v>
      </c>
      <c r="S93" s="8">
        <v>55</v>
      </c>
      <c r="T93" s="8">
        <v>55</v>
      </c>
      <c r="U93" s="8">
        <v>55</v>
      </c>
      <c r="V93" s="8">
        <v>55</v>
      </c>
      <c r="W93" s="8">
        <v>55</v>
      </c>
      <c r="X93" s="8">
        <v>55</v>
      </c>
    </row>
    <row r="94" spans="2:24" ht="18" x14ac:dyDescent="0.55000000000000004">
      <c r="B94" s="21" t="s">
        <v>179</v>
      </c>
      <c r="C94" s="21" t="s">
        <v>122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37.752000000000002</v>
      </c>
      <c r="U94" s="8">
        <v>38.101999999999997</v>
      </c>
      <c r="V94" s="8">
        <v>38.101999999999997</v>
      </c>
      <c r="W94" s="8">
        <v>38.101999999999997</v>
      </c>
      <c r="X94" s="8">
        <v>38.101999999999997</v>
      </c>
    </row>
    <row r="95" spans="2:24" ht="18" x14ac:dyDescent="0.55000000000000004">
      <c r="B95" s="21" t="s">
        <v>180</v>
      </c>
      <c r="C95" s="21" t="s">
        <v>123</v>
      </c>
      <c r="D95" s="8">
        <v>307.18799999999999</v>
      </c>
      <c r="E95" s="8">
        <v>306.48500000000001</v>
      </c>
      <c r="F95" s="8">
        <v>304.64699999999999</v>
      </c>
      <c r="G95" s="8">
        <v>307.82799999999997</v>
      </c>
      <c r="H95" s="8">
        <v>319.55500000000001</v>
      </c>
      <c r="I95" s="8">
        <v>320.62700000000001</v>
      </c>
      <c r="J95" s="8">
        <v>320.31400000000002</v>
      </c>
      <c r="K95" s="8">
        <v>295.56799999999998</v>
      </c>
      <c r="L95" s="8">
        <v>179.17599999999999</v>
      </c>
      <c r="M95" s="8">
        <v>188.49799999999999</v>
      </c>
      <c r="N95" s="8">
        <v>204.131</v>
      </c>
      <c r="O95" s="8">
        <v>215.21899999999999</v>
      </c>
      <c r="P95" s="8">
        <v>223.8</v>
      </c>
      <c r="Q95" s="8">
        <v>230.892</v>
      </c>
      <c r="R95" s="8">
        <v>238.03700000000001</v>
      </c>
      <c r="S95" s="8">
        <v>224.48</v>
      </c>
      <c r="T95" s="8">
        <v>205.57300000000001</v>
      </c>
      <c r="U95" s="8">
        <v>199.04400000000001</v>
      </c>
      <c r="V95" s="8">
        <v>183.37</v>
      </c>
      <c r="W95" s="8">
        <v>213.148</v>
      </c>
      <c r="X95" s="8">
        <v>249.702</v>
      </c>
    </row>
    <row r="96" spans="2:24" ht="18" x14ac:dyDescent="0.55000000000000004">
      <c r="B96" s="22" t="s">
        <v>181</v>
      </c>
      <c r="C96" s="22" t="s">
        <v>124</v>
      </c>
      <c r="D96" s="8">
        <v>63.734000000000002</v>
      </c>
      <c r="E96" s="8">
        <v>61.103000000000002</v>
      </c>
      <c r="F96" s="8">
        <v>66.203999999999994</v>
      </c>
      <c r="G96" s="8">
        <v>9.298</v>
      </c>
      <c r="H96" s="8">
        <v>30.05</v>
      </c>
      <c r="I96" s="8">
        <v>20.231000000000002</v>
      </c>
      <c r="J96" s="8">
        <v>20.716999999999999</v>
      </c>
      <c r="K96" s="8">
        <v>4.4189999999999996</v>
      </c>
      <c r="L96" s="8">
        <v>4.2610000000000001</v>
      </c>
      <c r="M96" s="8">
        <v>3.617</v>
      </c>
      <c r="N96" s="8">
        <v>2.9870000000000001</v>
      </c>
      <c r="O96" s="8">
        <v>2.9529999999999998</v>
      </c>
      <c r="P96" s="8">
        <v>3.4119999999999999</v>
      </c>
      <c r="Q96" s="8">
        <v>3.6909999999999998</v>
      </c>
      <c r="R96" s="8">
        <v>4.0209999999999999</v>
      </c>
      <c r="S96" s="8">
        <v>201.601</v>
      </c>
      <c r="T96" s="8">
        <v>247.45599999999999</v>
      </c>
      <c r="U96" s="8">
        <v>172.67</v>
      </c>
      <c r="V96" s="8">
        <v>7.3440000000000003</v>
      </c>
      <c r="W96" s="8">
        <v>1.8009999999999999</v>
      </c>
      <c r="X96" s="8">
        <v>1.7749999999999999</v>
      </c>
    </row>
    <row r="97" spans="2:25" ht="18" x14ac:dyDescent="0.55000000000000004">
      <c r="B97" s="21" t="s">
        <v>182</v>
      </c>
      <c r="C97" s="21" t="s">
        <v>52</v>
      </c>
      <c r="D97" s="8">
        <v>171.529</v>
      </c>
      <c r="E97" s="8">
        <v>169.65899999999999</v>
      </c>
      <c r="F97" s="8">
        <v>175.37899999999999</v>
      </c>
      <c r="G97" s="8">
        <v>232.78899999999999</v>
      </c>
      <c r="H97" s="8">
        <v>125.452</v>
      </c>
      <c r="I97" s="8">
        <v>119.527</v>
      </c>
      <c r="J97" s="8">
        <v>116.67</v>
      </c>
      <c r="K97" s="8">
        <v>108.968</v>
      </c>
      <c r="L97" s="8">
        <v>106.749</v>
      </c>
      <c r="M97" s="8">
        <v>113.45099999999999</v>
      </c>
      <c r="N97" s="8">
        <v>67.546999999999997</v>
      </c>
      <c r="O97" s="8">
        <v>78.683000000000007</v>
      </c>
      <c r="P97" s="8">
        <v>75.245999999999995</v>
      </c>
      <c r="Q97" s="8">
        <v>72.962999999999994</v>
      </c>
      <c r="R97" s="8">
        <v>72.911000000000001</v>
      </c>
      <c r="S97" s="8">
        <v>72.363</v>
      </c>
      <c r="T97" s="8">
        <v>94.34</v>
      </c>
      <c r="U97" s="8">
        <v>91.58</v>
      </c>
      <c r="V97" s="8">
        <v>87.314999999999998</v>
      </c>
      <c r="W97" s="8">
        <v>74.909000000000006</v>
      </c>
      <c r="X97" s="8">
        <v>71.022999999999996</v>
      </c>
    </row>
    <row r="98" spans="2:25" ht="18" x14ac:dyDescent="0.55000000000000004">
      <c r="B98" s="21" t="s">
        <v>164</v>
      </c>
      <c r="C98" s="21" t="s">
        <v>114</v>
      </c>
      <c r="D98" s="8">
        <v>-0.996</v>
      </c>
      <c r="E98" s="8">
        <v>-0.996</v>
      </c>
      <c r="F98" s="8">
        <v>-1.149</v>
      </c>
      <c r="G98" s="8">
        <v>-54.131</v>
      </c>
      <c r="H98" s="8">
        <v>-1.149</v>
      </c>
      <c r="I98" s="8">
        <v>-1.149</v>
      </c>
      <c r="J98" s="8">
        <v>-0.97399999999999998</v>
      </c>
      <c r="K98" s="8">
        <v>-0.81899999999999995</v>
      </c>
      <c r="L98" s="8">
        <v>-0.81899999999999995</v>
      </c>
      <c r="M98" s="8">
        <v>-0.81899999999999995</v>
      </c>
      <c r="N98" s="8">
        <v>-0.81899999999999995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</row>
    <row r="99" spans="2:25" ht="18" x14ac:dyDescent="0.55000000000000004">
      <c r="B99" s="23" t="s">
        <v>183</v>
      </c>
      <c r="C99" s="23" t="s">
        <v>125</v>
      </c>
      <c r="D99" s="9">
        <v>551.45500000000004</v>
      </c>
      <c r="E99" s="9">
        <v>546.25099999999998</v>
      </c>
      <c r="F99" s="9">
        <v>555.08199999999999</v>
      </c>
      <c r="G99" s="9">
        <v>505.78399999999999</v>
      </c>
      <c r="H99" s="9">
        <v>483.90899999999999</v>
      </c>
      <c r="I99" s="9">
        <v>469.23700000000002</v>
      </c>
      <c r="J99" s="9">
        <v>466.72800000000001</v>
      </c>
      <c r="K99" s="9">
        <v>418.13600000000002</v>
      </c>
      <c r="L99" s="9">
        <v>299.36700000000002</v>
      </c>
      <c r="M99" s="9">
        <v>314.74700000000001</v>
      </c>
      <c r="N99" s="9">
        <v>283.84699999999998</v>
      </c>
      <c r="O99" s="9">
        <v>306.85599999999999</v>
      </c>
      <c r="P99" s="9">
        <v>312.459</v>
      </c>
      <c r="Q99" s="9">
        <v>317.54700000000003</v>
      </c>
      <c r="R99" s="9">
        <v>369.97</v>
      </c>
      <c r="S99" s="9">
        <v>553.44500000000005</v>
      </c>
      <c r="T99" s="9">
        <v>640.12199999999996</v>
      </c>
      <c r="U99" s="9">
        <v>556.39700000000005</v>
      </c>
      <c r="V99" s="9">
        <v>371.13200000000001</v>
      </c>
      <c r="W99" s="9">
        <v>382.96</v>
      </c>
      <c r="X99" s="9">
        <v>415.60300000000001</v>
      </c>
    </row>
    <row r="100" spans="2:25" ht="18" x14ac:dyDescent="0.55000000000000004">
      <c r="B100" s="23" t="s">
        <v>184</v>
      </c>
      <c r="C100" s="23" t="s">
        <v>126</v>
      </c>
      <c r="D100" s="9">
        <v>4549.38</v>
      </c>
      <c r="E100" s="9">
        <v>4885.4009999999998</v>
      </c>
      <c r="F100" s="9">
        <v>4846.1660000000002</v>
      </c>
      <c r="G100" s="9">
        <v>4506.0519999999997</v>
      </c>
      <c r="H100" s="9">
        <v>3875.4760000000001</v>
      </c>
      <c r="I100" s="9">
        <v>3839.72</v>
      </c>
      <c r="J100" s="9">
        <v>3903.2310000000002</v>
      </c>
      <c r="K100" s="9">
        <v>3876.19</v>
      </c>
      <c r="L100" s="9">
        <v>3749.3670000000002</v>
      </c>
      <c r="M100" s="9">
        <v>3773.4340000000002</v>
      </c>
      <c r="N100" s="9">
        <v>3528.6660000000002</v>
      </c>
      <c r="O100" s="9">
        <v>3498.3649999999998</v>
      </c>
      <c r="P100" s="9">
        <v>3483.95</v>
      </c>
      <c r="Q100" s="9">
        <v>3448.2220000000002</v>
      </c>
      <c r="R100" s="9">
        <v>3652.3870000000002</v>
      </c>
      <c r="S100" s="9">
        <v>3994.9789999999998</v>
      </c>
      <c r="T100" s="9">
        <v>7027.8459999999995</v>
      </c>
      <c r="U100" s="9">
        <v>7171.0240000000003</v>
      </c>
      <c r="V100" s="9">
        <v>7001.482</v>
      </c>
      <c r="W100" s="9">
        <v>7162.8879999999999</v>
      </c>
      <c r="X100" s="9">
        <v>7207.79</v>
      </c>
    </row>
    <row r="101" spans="2:25" ht="18.5" thickBot="1" x14ac:dyDescent="0.6">
      <c r="B101" s="24" t="s">
        <v>185</v>
      </c>
      <c r="C101" s="24" t="s">
        <v>127</v>
      </c>
      <c r="D101" s="12">
        <v>13416.947</v>
      </c>
      <c r="E101" s="12">
        <v>13907.143</v>
      </c>
      <c r="F101" s="12">
        <v>13996.022000000001</v>
      </c>
      <c r="G101" s="12">
        <v>12136.298000000001</v>
      </c>
      <c r="H101" s="12">
        <v>11780.974</v>
      </c>
      <c r="I101" s="12">
        <v>11403.039000000001</v>
      </c>
      <c r="J101" s="12">
        <v>10746.284</v>
      </c>
      <c r="K101" s="12">
        <v>11033.897000000001</v>
      </c>
      <c r="L101" s="12">
        <v>10390.34</v>
      </c>
      <c r="M101" s="12">
        <v>10091.188</v>
      </c>
      <c r="N101" s="12">
        <v>10934.093000000001</v>
      </c>
      <c r="O101" s="12">
        <v>11300.852999999999</v>
      </c>
      <c r="P101" s="12">
        <v>11484.79</v>
      </c>
      <c r="Q101" s="12">
        <v>11783.393</v>
      </c>
      <c r="R101" s="12">
        <v>13354.790999999999</v>
      </c>
      <c r="S101" s="12">
        <v>14606.606</v>
      </c>
      <c r="T101" s="12">
        <v>16080.061</v>
      </c>
      <c r="U101" s="12">
        <v>16299.328</v>
      </c>
      <c r="V101" s="12">
        <v>15872.647000000001</v>
      </c>
      <c r="W101" s="12">
        <v>16195.275</v>
      </c>
      <c r="X101" s="12">
        <v>15986.47</v>
      </c>
    </row>
    <row r="102" spans="2:25" ht="18.5" thickTop="1" x14ac:dyDescent="0.55000000000000004">
      <c r="B102" s="21" t="s">
        <v>186</v>
      </c>
      <c r="C102" s="21" t="s">
        <v>62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2:25" ht="18" x14ac:dyDescent="0.55000000000000004">
      <c r="B103" s="21" t="s">
        <v>187</v>
      </c>
      <c r="C103" s="21" t="s">
        <v>128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2:25" ht="18" x14ac:dyDescent="0.55000000000000004">
      <c r="B104" s="21" t="s">
        <v>188</v>
      </c>
      <c r="C104" s="21" t="s">
        <v>129</v>
      </c>
      <c r="D104" s="8">
        <v>816.73800000000006</v>
      </c>
      <c r="E104" s="8">
        <v>845.923</v>
      </c>
      <c r="F104" s="8">
        <v>631.53099999999995</v>
      </c>
      <c r="G104" s="8">
        <v>646.69200000000001</v>
      </c>
      <c r="H104" s="8">
        <v>651.86400000000003</v>
      </c>
      <c r="I104" s="8">
        <v>743.375</v>
      </c>
      <c r="J104" s="8">
        <v>511.37400000000002</v>
      </c>
      <c r="K104" s="8">
        <v>774.63099999999997</v>
      </c>
      <c r="L104" s="8">
        <v>675.06899999999996</v>
      </c>
      <c r="M104" s="8">
        <v>496.00700000000001</v>
      </c>
      <c r="N104" s="8">
        <v>633.27700000000004</v>
      </c>
      <c r="O104" s="8">
        <v>616.63499999999999</v>
      </c>
      <c r="P104" s="8">
        <v>642.94399999999996</v>
      </c>
      <c r="Q104" s="8">
        <v>742.98699999999997</v>
      </c>
      <c r="R104" s="8">
        <v>722.48599999999999</v>
      </c>
      <c r="S104" s="8">
        <v>756.52099999999996</v>
      </c>
      <c r="T104" s="8">
        <v>736.13199999999995</v>
      </c>
      <c r="U104" s="8">
        <v>798.01900000000001</v>
      </c>
      <c r="V104" s="8">
        <v>651.88900000000001</v>
      </c>
      <c r="W104" s="8">
        <v>793.57</v>
      </c>
      <c r="X104" s="8">
        <v>698.56700000000001</v>
      </c>
    </row>
    <row r="105" spans="2:25" ht="18" x14ac:dyDescent="0.55000000000000004">
      <c r="B105" s="21" t="s">
        <v>189</v>
      </c>
      <c r="C105" s="21" t="s">
        <v>130</v>
      </c>
      <c r="D105" s="8">
        <v>600</v>
      </c>
      <c r="E105" s="8">
        <v>600</v>
      </c>
      <c r="F105" s="8">
        <v>600</v>
      </c>
      <c r="G105" s="8">
        <v>400</v>
      </c>
      <c r="H105" s="8">
        <v>500</v>
      </c>
      <c r="I105" s="8">
        <v>500</v>
      </c>
      <c r="J105" s="8">
        <v>400</v>
      </c>
      <c r="K105" s="8">
        <v>400</v>
      </c>
      <c r="L105" s="8">
        <v>400</v>
      </c>
      <c r="M105" s="8">
        <v>600</v>
      </c>
      <c r="N105" s="8">
        <v>400</v>
      </c>
      <c r="O105" s="8">
        <v>400</v>
      </c>
      <c r="P105" s="8">
        <v>400</v>
      </c>
      <c r="Q105" s="8">
        <v>400</v>
      </c>
      <c r="R105" s="8">
        <v>400</v>
      </c>
      <c r="S105" s="8">
        <v>400</v>
      </c>
      <c r="T105" s="8">
        <v>400</v>
      </c>
      <c r="U105" s="8">
        <v>700</v>
      </c>
      <c r="V105" s="8">
        <v>1469</v>
      </c>
      <c r="W105" s="8">
        <v>1869</v>
      </c>
      <c r="X105" s="8">
        <v>2730.92</v>
      </c>
    </row>
    <row r="106" spans="2:25" ht="18" x14ac:dyDescent="0.55000000000000004">
      <c r="B106" s="21" t="s">
        <v>190</v>
      </c>
      <c r="C106" s="21" t="s">
        <v>131</v>
      </c>
      <c r="D106" s="8">
        <v>243.2</v>
      </c>
      <c r="E106" s="8">
        <v>243.2</v>
      </c>
      <c r="F106" s="8">
        <v>243.2</v>
      </c>
      <c r="G106" s="8">
        <v>243.2</v>
      </c>
      <c r="H106" s="8">
        <v>243.2</v>
      </c>
      <c r="I106" s="8">
        <v>240.8</v>
      </c>
      <c r="J106" s="8">
        <v>240.8</v>
      </c>
      <c r="K106" s="8">
        <v>219.2</v>
      </c>
      <c r="L106" s="8">
        <v>219.2</v>
      </c>
      <c r="M106" s="8">
        <v>180</v>
      </c>
      <c r="N106" s="8">
        <v>180</v>
      </c>
      <c r="O106" s="8">
        <v>160</v>
      </c>
      <c r="P106" s="8">
        <v>160</v>
      </c>
      <c r="Q106" s="8">
        <v>160</v>
      </c>
      <c r="R106" s="8">
        <v>100</v>
      </c>
      <c r="S106" s="8">
        <v>100</v>
      </c>
      <c r="T106" s="8">
        <v>40</v>
      </c>
      <c r="U106" s="8">
        <v>40</v>
      </c>
      <c r="V106" s="8">
        <v>27.5</v>
      </c>
      <c r="W106" s="8">
        <v>27.5</v>
      </c>
      <c r="X106" s="8">
        <v>15</v>
      </c>
    </row>
    <row r="107" spans="2:25" ht="18" x14ac:dyDescent="0.55000000000000004">
      <c r="B107" s="21" t="s">
        <v>191</v>
      </c>
      <c r="C107" s="21" t="s">
        <v>132</v>
      </c>
      <c r="D107" s="8">
        <v>713.70799999999997</v>
      </c>
      <c r="E107" s="8">
        <v>711.36800000000005</v>
      </c>
      <c r="F107" s="8">
        <v>821.44600000000003</v>
      </c>
      <c r="G107" s="8">
        <v>642.22500000000002</v>
      </c>
      <c r="H107" s="8">
        <v>879.08399999999995</v>
      </c>
      <c r="I107" s="8">
        <v>866.08299999999997</v>
      </c>
      <c r="J107" s="8">
        <v>865.43600000000004</v>
      </c>
      <c r="K107" s="8">
        <v>871.91800000000001</v>
      </c>
      <c r="L107" s="8">
        <v>857.88800000000003</v>
      </c>
      <c r="M107" s="8">
        <v>847.20500000000004</v>
      </c>
      <c r="N107" s="8">
        <v>1078.172</v>
      </c>
      <c r="O107" s="8">
        <v>1124.9280000000001</v>
      </c>
      <c r="P107" s="8">
        <v>1119.625</v>
      </c>
      <c r="Q107" s="8">
        <v>1110.3510000000001</v>
      </c>
      <c r="R107" s="8">
        <v>1058.038</v>
      </c>
      <c r="S107" s="8">
        <v>1005.3920000000001</v>
      </c>
      <c r="T107" s="8">
        <v>1236.9970000000001</v>
      </c>
      <c r="U107" s="8">
        <v>1159.559</v>
      </c>
      <c r="V107" s="8">
        <v>1072.759</v>
      </c>
      <c r="W107" s="8">
        <v>1033.6790000000001</v>
      </c>
      <c r="X107" s="8">
        <v>994.096</v>
      </c>
    </row>
    <row r="108" spans="2:25" ht="18" x14ac:dyDescent="0.55000000000000004">
      <c r="B108" s="21" t="s">
        <v>192</v>
      </c>
      <c r="C108" s="21" t="s">
        <v>133</v>
      </c>
      <c r="D108" s="8">
        <v>835.19500000000005</v>
      </c>
      <c r="E108" s="8">
        <v>1248.5889999999999</v>
      </c>
      <c r="F108" s="8">
        <v>1284.867</v>
      </c>
      <c r="G108" s="8">
        <v>692.95399999999995</v>
      </c>
      <c r="H108" s="8">
        <v>509.721</v>
      </c>
      <c r="I108" s="8">
        <v>482.77300000000002</v>
      </c>
      <c r="J108" s="8">
        <v>532.154</v>
      </c>
      <c r="K108" s="8">
        <v>498.59699999999998</v>
      </c>
      <c r="L108" s="8">
        <v>495.38499999999999</v>
      </c>
      <c r="M108" s="8">
        <v>393.41500000000002</v>
      </c>
      <c r="N108" s="8">
        <v>262.77600000000001</v>
      </c>
      <c r="O108" s="8">
        <v>387.41899999999998</v>
      </c>
      <c r="P108" s="8">
        <v>363.75700000000001</v>
      </c>
      <c r="Q108" s="8">
        <v>403.42200000000003</v>
      </c>
      <c r="R108" s="8">
        <v>677.43200000000002</v>
      </c>
      <c r="S108" s="8">
        <v>418.09</v>
      </c>
      <c r="T108" s="8">
        <v>702.64800000000002</v>
      </c>
      <c r="U108" s="8">
        <v>818.96500000000003</v>
      </c>
      <c r="V108" s="8">
        <v>654.72299999999996</v>
      </c>
      <c r="W108" s="8">
        <v>664.37099999999998</v>
      </c>
      <c r="X108" s="8">
        <v>409.25200000000001</v>
      </c>
    </row>
    <row r="109" spans="2:25" ht="18" x14ac:dyDescent="0.55000000000000004">
      <c r="B109" s="21" t="s">
        <v>193</v>
      </c>
      <c r="C109" s="21" t="s">
        <v>134</v>
      </c>
      <c r="D109" s="8">
        <v>27.939</v>
      </c>
      <c r="E109" s="8">
        <v>52.384999999999998</v>
      </c>
      <c r="F109" s="8">
        <v>43.368000000000002</v>
      </c>
      <c r="G109" s="8">
        <v>59.290999999999997</v>
      </c>
      <c r="H109" s="8">
        <v>14.496</v>
      </c>
      <c r="I109" s="8">
        <v>33.008000000000003</v>
      </c>
      <c r="J109" s="8">
        <v>36.241</v>
      </c>
      <c r="K109" s="8">
        <v>85.131</v>
      </c>
      <c r="L109" s="8">
        <v>49.87</v>
      </c>
      <c r="M109" s="8">
        <v>63.337000000000003</v>
      </c>
      <c r="N109" s="8">
        <v>36.633000000000003</v>
      </c>
      <c r="O109" s="8">
        <v>52.606000000000002</v>
      </c>
      <c r="P109" s="8">
        <v>82.412000000000006</v>
      </c>
      <c r="Q109" s="8">
        <v>133.68899999999999</v>
      </c>
      <c r="R109" s="8">
        <v>197.167</v>
      </c>
      <c r="S109" s="8">
        <v>308.83100000000002</v>
      </c>
      <c r="T109" s="8">
        <v>95.998000000000005</v>
      </c>
      <c r="U109" s="8">
        <v>120.429</v>
      </c>
      <c r="V109" s="8">
        <v>33.734999999999999</v>
      </c>
      <c r="W109" s="8">
        <v>33.238</v>
      </c>
      <c r="X109" s="8">
        <v>30.568000000000001</v>
      </c>
    </row>
    <row r="110" spans="2:25" ht="18" x14ac:dyDescent="0.55000000000000004">
      <c r="B110" s="21" t="s">
        <v>182</v>
      </c>
      <c r="C110" s="21" t="s">
        <v>51</v>
      </c>
      <c r="D110" s="8">
        <v>630.16300000000001</v>
      </c>
      <c r="E110" s="8">
        <v>460.827</v>
      </c>
      <c r="F110" s="8">
        <v>422.89699999999999</v>
      </c>
      <c r="G110" s="8">
        <v>349.27699999999999</v>
      </c>
      <c r="H110" s="8">
        <v>980.596</v>
      </c>
      <c r="I110" s="8">
        <v>888.53700000000003</v>
      </c>
      <c r="J110" s="8">
        <v>767.97400000000005</v>
      </c>
      <c r="K110" s="8">
        <v>761.05399999999997</v>
      </c>
      <c r="L110" s="8">
        <v>721.53</v>
      </c>
      <c r="M110" s="8">
        <v>562.50300000000004</v>
      </c>
      <c r="N110" s="8">
        <v>585.10400000000004</v>
      </c>
      <c r="O110" s="8">
        <v>587.77099999999996</v>
      </c>
      <c r="P110" s="8">
        <v>702.35400000000004</v>
      </c>
      <c r="Q110" s="8">
        <v>653.62199999999996</v>
      </c>
      <c r="R110" s="8">
        <v>837.029</v>
      </c>
      <c r="S110" s="8">
        <v>1013.739</v>
      </c>
      <c r="T110" s="8">
        <v>962.08900000000006</v>
      </c>
      <c r="U110" s="8">
        <v>666.47500000000002</v>
      </c>
      <c r="V110" s="8">
        <v>665.49699999999996</v>
      </c>
      <c r="W110" s="8">
        <v>644.24199999999996</v>
      </c>
      <c r="X110" s="8">
        <v>580.79700000000003</v>
      </c>
    </row>
    <row r="111" spans="2:25" ht="18" x14ac:dyDescent="0.55000000000000004">
      <c r="B111" s="23" t="s">
        <v>194</v>
      </c>
      <c r="C111" s="23" t="s">
        <v>135</v>
      </c>
      <c r="D111" s="9">
        <v>3866.9459999999999</v>
      </c>
      <c r="E111" s="9">
        <v>4162.2950000000001</v>
      </c>
      <c r="F111" s="9">
        <v>4047.3119999999999</v>
      </c>
      <c r="G111" s="9">
        <v>3033.6419999999998</v>
      </c>
      <c r="H111" s="9">
        <v>3778.9639999999999</v>
      </c>
      <c r="I111" s="9">
        <v>3754.5790000000002</v>
      </c>
      <c r="J111" s="9">
        <v>3353.982</v>
      </c>
      <c r="K111" s="9">
        <v>3610.5349999999999</v>
      </c>
      <c r="L111" s="9">
        <v>3418.9470000000001</v>
      </c>
      <c r="M111" s="9">
        <v>3142.47</v>
      </c>
      <c r="N111" s="9">
        <v>3175.9650000000001</v>
      </c>
      <c r="O111" s="9">
        <v>3329.3620000000001</v>
      </c>
      <c r="P111" s="9">
        <v>3471.0949999999998</v>
      </c>
      <c r="Q111" s="9">
        <v>3604.0749999999998</v>
      </c>
      <c r="R111" s="9">
        <v>3992.1550000000002</v>
      </c>
      <c r="S111" s="9">
        <v>4002.578</v>
      </c>
      <c r="T111" s="9">
        <v>4173.8680000000004</v>
      </c>
      <c r="U111" s="9">
        <v>4303.451</v>
      </c>
      <c r="V111" s="9">
        <v>4575.1080000000002</v>
      </c>
      <c r="W111" s="9">
        <v>5065.6040000000003</v>
      </c>
      <c r="X111" s="9">
        <v>5459.2049999999999</v>
      </c>
      <c r="Y111" s="10"/>
    </row>
    <row r="112" spans="2:25" ht="18" x14ac:dyDescent="0.55000000000000004">
      <c r="B112" s="21" t="s">
        <v>195</v>
      </c>
      <c r="C112" s="21" t="s">
        <v>136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0"/>
    </row>
    <row r="113" spans="2:24" ht="18" x14ac:dyDescent="0.55000000000000004">
      <c r="B113" s="21" t="s">
        <v>196</v>
      </c>
      <c r="C113" s="21" t="s">
        <v>63</v>
      </c>
      <c r="D113" s="8">
        <v>684.9</v>
      </c>
      <c r="E113" s="8">
        <v>643.29999999999995</v>
      </c>
      <c r="F113" s="8">
        <v>563.29999999999995</v>
      </c>
      <c r="G113" s="8">
        <v>764.9</v>
      </c>
      <c r="H113" s="8">
        <v>441.7</v>
      </c>
      <c r="I113" s="8">
        <v>402.5</v>
      </c>
      <c r="J113" s="8">
        <v>322.5</v>
      </c>
      <c r="K113" s="8">
        <v>302.5</v>
      </c>
      <c r="L113" s="8">
        <v>222.5</v>
      </c>
      <c r="M113" s="8">
        <v>222.5</v>
      </c>
      <c r="N113" s="8">
        <v>142.5</v>
      </c>
      <c r="O113" s="8">
        <v>142.5</v>
      </c>
      <c r="P113" s="8">
        <v>62.5</v>
      </c>
      <c r="Q113" s="8">
        <v>62.5</v>
      </c>
      <c r="R113" s="8">
        <v>42.5</v>
      </c>
      <c r="S113" s="8">
        <v>42.5</v>
      </c>
      <c r="T113" s="8">
        <v>22.5</v>
      </c>
      <c r="U113" s="8">
        <v>22.5</v>
      </c>
      <c r="V113" s="8">
        <v>15</v>
      </c>
      <c r="W113" s="8">
        <v>15</v>
      </c>
      <c r="X113" s="8">
        <v>7.5</v>
      </c>
    </row>
    <row r="114" spans="2:24" ht="18" x14ac:dyDescent="0.55000000000000004">
      <c r="B114" s="21" t="s">
        <v>197</v>
      </c>
      <c r="C114" s="21" t="s">
        <v>137</v>
      </c>
      <c r="D114" s="8">
        <v>2991.9780000000001</v>
      </c>
      <c r="E114" s="8">
        <v>2810.386</v>
      </c>
      <c r="F114" s="8">
        <v>3103.6439999999998</v>
      </c>
      <c r="G114" s="8">
        <v>2838.5329999999999</v>
      </c>
      <c r="H114" s="8">
        <v>2809.7260000000001</v>
      </c>
      <c r="I114" s="8">
        <v>2593.8670000000002</v>
      </c>
      <c r="J114" s="8">
        <v>2381.0079999999998</v>
      </c>
      <c r="K114" s="8">
        <v>2251.3319999999999</v>
      </c>
      <c r="L114" s="8">
        <v>2048.5949999999998</v>
      </c>
      <c r="M114" s="8">
        <v>1938.8920000000001</v>
      </c>
      <c r="N114" s="8">
        <v>2920.346</v>
      </c>
      <c r="O114" s="8">
        <v>2889.25</v>
      </c>
      <c r="P114" s="8">
        <v>2664.43</v>
      </c>
      <c r="Q114" s="8">
        <v>2576.3710000000001</v>
      </c>
      <c r="R114" s="8">
        <v>2334.6390000000001</v>
      </c>
      <c r="S114" s="8">
        <v>2173.056</v>
      </c>
      <c r="T114" s="8">
        <v>3357.085</v>
      </c>
      <c r="U114" s="8">
        <v>3136.8409999999999</v>
      </c>
      <c r="V114" s="8">
        <v>3029.3809999999999</v>
      </c>
      <c r="W114" s="8">
        <v>2852.326</v>
      </c>
      <c r="X114" s="8">
        <v>2617.1950000000002</v>
      </c>
    </row>
    <row r="115" spans="2:24" ht="18" x14ac:dyDescent="0.55000000000000004">
      <c r="B115" s="21" t="s">
        <v>198</v>
      </c>
      <c r="C115" s="21" t="s">
        <v>138</v>
      </c>
      <c r="D115" s="8">
        <v>204.51400000000001</v>
      </c>
      <c r="E115" s="8">
        <v>203.822</v>
      </c>
      <c r="F115" s="8">
        <v>205.11199999999999</v>
      </c>
      <c r="G115" s="8">
        <v>273.20600000000002</v>
      </c>
      <c r="H115" s="8">
        <v>229.876</v>
      </c>
      <c r="I115" s="8">
        <v>230.11</v>
      </c>
      <c r="J115" s="8">
        <v>247.39099999999999</v>
      </c>
      <c r="K115" s="8">
        <v>284.71800000000002</v>
      </c>
      <c r="L115" s="8">
        <v>276.70699999999999</v>
      </c>
      <c r="M115" s="8">
        <v>245.26</v>
      </c>
      <c r="N115" s="8">
        <v>235.27</v>
      </c>
      <c r="O115" s="8">
        <v>238.505</v>
      </c>
      <c r="P115" s="8">
        <v>256.66300000000001</v>
      </c>
      <c r="Q115" s="8">
        <v>255.988</v>
      </c>
      <c r="R115" s="8">
        <v>260.21699999999998</v>
      </c>
      <c r="S115" s="8">
        <v>0.91900000000000004</v>
      </c>
      <c r="T115" s="8">
        <v>4.306</v>
      </c>
      <c r="U115" s="8">
        <v>16.498999999999999</v>
      </c>
      <c r="V115" s="8">
        <v>12.249000000000001</v>
      </c>
      <c r="W115" s="8">
        <v>106.509</v>
      </c>
      <c r="X115" s="8">
        <v>101.872</v>
      </c>
    </row>
    <row r="116" spans="2:24" ht="18" x14ac:dyDescent="0.55000000000000004">
      <c r="B116" s="21" t="s">
        <v>171</v>
      </c>
      <c r="C116" s="21" t="s">
        <v>52</v>
      </c>
      <c r="D116" s="8">
        <v>352.464</v>
      </c>
      <c r="E116" s="8">
        <v>641.80700000000002</v>
      </c>
      <c r="F116" s="8">
        <v>674.10900000000004</v>
      </c>
      <c r="G116" s="8">
        <v>360.18700000000001</v>
      </c>
      <c r="H116" s="8">
        <v>341.77199999999999</v>
      </c>
      <c r="I116" s="8">
        <v>320.64</v>
      </c>
      <c r="J116" s="8">
        <v>345.83800000000002</v>
      </c>
      <c r="K116" s="8">
        <v>477.32499999999999</v>
      </c>
      <c r="L116" s="8">
        <v>353.536</v>
      </c>
      <c r="M116" s="8">
        <v>330.786</v>
      </c>
      <c r="N116" s="8">
        <v>321.89100000000002</v>
      </c>
      <c r="O116" s="8">
        <v>328.404</v>
      </c>
      <c r="P116" s="8">
        <v>296.58800000000002</v>
      </c>
      <c r="Q116" s="8">
        <v>279.68299999999999</v>
      </c>
      <c r="R116" s="8">
        <v>288.209</v>
      </c>
      <c r="S116" s="8">
        <v>296.26400000000001</v>
      </c>
      <c r="T116" s="8">
        <v>256.94499999999999</v>
      </c>
      <c r="U116" s="8">
        <v>235.51599999999999</v>
      </c>
      <c r="V116" s="8">
        <v>122.09</v>
      </c>
      <c r="W116" s="8">
        <v>158.083</v>
      </c>
      <c r="X116" s="8">
        <v>140.773</v>
      </c>
    </row>
    <row r="117" spans="2:24" ht="18" x14ac:dyDescent="0.55000000000000004">
      <c r="B117" s="23" t="s">
        <v>199</v>
      </c>
      <c r="C117" s="23" t="s">
        <v>139</v>
      </c>
      <c r="D117" s="9">
        <v>4233.857</v>
      </c>
      <c r="E117" s="9">
        <v>4299.3159999999998</v>
      </c>
      <c r="F117" s="9">
        <v>4546.165</v>
      </c>
      <c r="G117" s="9">
        <v>4236.8280000000004</v>
      </c>
      <c r="H117" s="9">
        <v>3823.0770000000002</v>
      </c>
      <c r="I117" s="9">
        <v>3547.1190000000001</v>
      </c>
      <c r="J117" s="9">
        <v>3296.739</v>
      </c>
      <c r="K117" s="9">
        <v>3315.8780000000002</v>
      </c>
      <c r="L117" s="9">
        <v>2901.3380000000002</v>
      </c>
      <c r="M117" s="9">
        <v>2737.44</v>
      </c>
      <c r="N117" s="9">
        <v>3620.009</v>
      </c>
      <c r="O117" s="9">
        <v>3598.6610000000001</v>
      </c>
      <c r="P117" s="9">
        <v>3280.1819999999998</v>
      </c>
      <c r="Q117" s="9">
        <v>3174.5430000000001</v>
      </c>
      <c r="R117" s="9">
        <v>2925.5659999999998</v>
      </c>
      <c r="S117" s="9">
        <v>2512.7399999999998</v>
      </c>
      <c r="T117" s="9">
        <v>3640.8389999999999</v>
      </c>
      <c r="U117" s="9">
        <v>3411.357</v>
      </c>
      <c r="V117" s="9">
        <v>3178.7220000000002</v>
      </c>
      <c r="W117" s="9">
        <v>3131.92</v>
      </c>
      <c r="X117" s="9">
        <v>2867.3409999999999</v>
      </c>
    </row>
    <row r="118" spans="2:24" ht="18" x14ac:dyDescent="0.55000000000000004">
      <c r="B118" s="23" t="s">
        <v>200</v>
      </c>
      <c r="C118" s="23" t="s">
        <v>140</v>
      </c>
      <c r="D118" s="9">
        <v>8100.8029999999999</v>
      </c>
      <c r="E118" s="9">
        <v>8461.6110000000008</v>
      </c>
      <c r="F118" s="9">
        <v>8593.4779999999992</v>
      </c>
      <c r="G118" s="9">
        <v>7270.4709999999995</v>
      </c>
      <c r="H118" s="9">
        <v>7602.0410000000002</v>
      </c>
      <c r="I118" s="9">
        <v>7301.6989999999996</v>
      </c>
      <c r="J118" s="9">
        <v>6650.7209999999995</v>
      </c>
      <c r="K118" s="9">
        <v>6926.4129999999996</v>
      </c>
      <c r="L118" s="9">
        <v>6320.2860000000001</v>
      </c>
      <c r="M118" s="9">
        <v>5879.91</v>
      </c>
      <c r="N118" s="9">
        <v>6795.9750000000004</v>
      </c>
      <c r="O118" s="9">
        <v>6928.0230000000001</v>
      </c>
      <c r="P118" s="9">
        <v>6751.277</v>
      </c>
      <c r="Q118" s="9">
        <v>6778.6189999999997</v>
      </c>
      <c r="R118" s="9">
        <v>6917.7209999999995</v>
      </c>
      <c r="S118" s="9">
        <v>6515.3180000000002</v>
      </c>
      <c r="T118" s="9">
        <v>7814.7070000000003</v>
      </c>
      <c r="U118" s="9">
        <v>7714.808</v>
      </c>
      <c r="V118" s="9">
        <v>7753.83</v>
      </c>
      <c r="W118" s="9">
        <v>8197.5239999999994</v>
      </c>
      <c r="X118" s="9">
        <v>8326.5470000000005</v>
      </c>
    </row>
    <row r="119" spans="2:24" ht="18" x14ac:dyDescent="0.55000000000000004">
      <c r="B119" s="21" t="s">
        <v>201</v>
      </c>
      <c r="C119" s="21" t="s">
        <v>141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2:24" ht="18" x14ac:dyDescent="0.55000000000000004">
      <c r="B120" s="21" t="s">
        <v>202</v>
      </c>
      <c r="C120" s="21" t="s">
        <v>142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2:24" ht="18" x14ac:dyDescent="0.55000000000000004">
      <c r="B121" s="21" t="s">
        <v>203</v>
      </c>
      <c r="C121" s="21" t="s">
        <v>143</v>
      </c>
      <c r="D121" s="8">
        <v>2287.67</v>
      </c>
      <c r="E121" s="8">
        <v>2365.8980000000001</v>
      </c>
      <c r="F121" s="8">
        <v>2365.8980000000001</v>
      </c>
      <c r="G121" s="8">
        <v>2028.693</v>
      </c>
      <c r="H121" s="8">
        <v>2365.8980000000001</v>
      </c>
      <c r="I121" s="8">
        <v>2365.8980000000001</v>
      </c>
      <c r="J121" s="8">
        <v>2365.8980000000001</v>
      </c>
      <c r="K121" s="8">
        <v>2365.8980000000001</v>
      </c>
      <c r="L121" s="8">
        <v>2365.8980000000001</v>
      </c>
      <c r="M121" s="8">
        <v>2365.8980000000001</v>
      </c>
      <c r="N121" s="8">
        <v>2365.8980000000001</v>
      </c>
      <c r="O121" s="8">
        <v>2365.8980000000001</v>
      </c>
      <c r="P121" s="8">
        <v>2365.8980000000001</v>
      </c>
      <c r="Q121" s="8">
        <v>2365.8980000000001</v>
      </c>
      <c r="R121" s="8">
        <v>2818.8939999999998</v>
      </c>
      <c r="S121" s="8">
        <v>3379.569</v>
      </c>
      <c r="T121" s="8">
        <v>3379.569</v>
      </c>
      <c r="U121" s="8">
        <v>3379.569</v>
      </c>
      <c r="V121" s="8">
        <v>3379.569</v>
      </c>
      <c r="W121" s="8">
        <v>3379.569</v>
      </c>
      <c r="X121" s="8">
        <v>3379.569</v>
      </c>
    </row>
    <row r="122" spans="2:24" ht="18" x14ac:dyDescent="0.55000000000000004">
      <c r="B122" s="21" t="s">
        <v>204</v>
      </c>
      <c r="C122" s="21" t="s">
        <v>144</v>
      </c>
      <c r="D122" s="8">
        <v>1845.963</v>
      </c>
      <c r="E122" s="8">
        <v>1921.3420000000001</v>
      </c>
      <c r="F122" s="8">
        <v>1921.3420000000001</v>
      </c>
      <c r="G122" s="8">
        <v>1586.9860000000001</v>
      </c>
      <c r="H122" s="8">
        <v>1921.3420000000001</v>
      </c>
      <c r="I122" s="8">
        <v>1921.3420000000001</v>
      </c>
      <c r="J122" s="8">
        <v>1921.3420000000001</v>
      </c>
      <c r="K122" s="8">
        <v>1912.11</v>
      </c>
      <c r="L122" s="8">
        <v>1912.11</v>
      </c>
      <c r="M122" s="8">
        <v>1912.11</v>
      </c>
      <c r="N122" s="8">
        <v>1912.11</v>
      </c>
      <c r="O122" s="8">
        <v>1912.11</v>
      </c>
      <c r="P122" s="8">
        <v>1912.11</v>
      </c>
      <c r="Q122" s="8">
        <v>1912.11</v>
      </c>
      <c r="R122" s="8">
        <v>2365.107</v>
      </c>
      <c r="S122" s="8">
        <v>2925.7820000000002</v>
      </c>
      <c r="T122" s="8">
        <v>2925.7820000000002</v>
      </c>
      <c r="U122" s="8">
        <v>2925.7820000000002</v>
      </c>
      <c r="V122" s="8">
        <v>2925.7820000000002</v>
      </c>
      <c r="W122" s="8">
        <v>2925.7820000000002</v>
      </c>
      <c r="X122" s="8">
        <v>2925.7820000000002</v>
      </c>
    </row>
    <row r="123" spans="2:24" ht="18" x14ac:dyDescent="0.55000000000000004">
      <c r="B123" s="21" t="s">
        <v>205</v>
      </c>
      <c r="C123" s="21" t="s">
        <v>145</v>
      </c>
      <c r="D123" s="8">
        <v>1279.251</v>
      </c>
      <c r="E123" s="8">
        <v>1235.894</v>
      </c>
      <c r="F123" s="8">
        <v>1241.347</v>
      </c>
      <c r="G123" s="8">
        <v>1337.886</v>
      </c>
      <c r="H123" s="8">
        <v>55.204000000000001</v>
      </c>
      <c r="I123" s="8">
        <v>9.718</v>
      </c>
      <c r="J123" s="8">
        <v>-49.970999999999997</v>
      </c>
      <c r="K123" s="8">
        <v>68.007000000000005</v>
      </c>
      <c r="L123" s="8">
        <v>7.7930000000000001</v>
      </c>
      <c r="M123" s="8">
        <v>87.947000000000003</v>
      </c>
      <c r="N123" s="8">
        <v>11.836</v>
      </c>
      <c r="O123" s="8">
        <v>155.124</v>
      </c>
      <c r="P123" s="8">
        <v>523.27700000000004</v>
      </c>
      <c r="Q123" s="8">
        <v>807.67100000000005</v>
      </c>
      <c r="R123" s="8">
        <v>1256.595</v>
      </c>
      <c r="S123" s="8">
        <v>1705.3710000000001</v>
      </c>
      <c r="T123" s="8">
        <v>1785.317</v>
      </c>
      <c r="U123" s="8">
        <v>2080.4180000000001</v>
      </c>
      <c r="V123" s="8">
        <v>1677.4659999999999</v>
      </c>
      <c r="W123" s="8">
        <v>1536.7249999999999</v>
      </c>
      <c r="X123" s="8">
        <v>1218.633</v>
      </c>
    </row>
    <row r="124" spans="2:24" ht="18" x14ac:dyDescent="0.55000000000000004">
      <c r="B124" s="21" t="s">
        <v>206</v>
      </c>
      <c r="C124" s="21" t="s">
        <v>146</v>
      </c>
      <c r="D124" s="8">
        <v>-160.14699999999999</v>
      </c>
      <c r="E124" s="8">
        <v>-139.11699999999999</v>
      </c>
      <c r="F124" s="8">
        <v>-139.11699999999999</v>
      </c>
      <c r="G124" s="8">
        <v>-160.12899999999999</v>
      </c>
      <c r="H124" s="8">
        <v>-139.11699999999999</v>
      </c>
      <c r="I124" s="8">
        <v>-139.142</v>
      </c>
      <c r="J124" s="8">
        <v>-139.142</v>
      </c>
      <c r="K124" s="8">
        <v>-129.91</v>
      </c>
      <c r="L124" s="8">
        <v>-129.916</v>
      </c>
      <c r="M124" s="8">
        <v>-104.07899999999999</v>
      </c>
      <c r="N124" s="8">
        <v>-104.086</v>
      </c>
      <c r="O124" s="8">
        <v>-104.096</v>
      </c>
      <c r="P124" s="8">
        <v>-104.119</v>
      </c>
      <c r="Q124" s="8">
        <v>-104.119</v>
      </c>
      <c r="R124" s="8">
        <v>-104.21899999999999</v>
      </c>
      <c r="S124" s="8">
        <v>-104.21899999999999</v>
      </c>
      <c r="T124" s="8">
        <v>-104.21899999999999</v>
      </c>
      <c r="U124" s="8">
        <v>-104.23</v>
      </c>
      <c r="V124" s="8">
        <v>-104.23</v>
      </c>
      <c r="W124" s="8">
        <v>-104.23</v>
      </c>
      <c r="X124" s="8">
        <v>-104.23</v>
      </c>
    </row>
    <row r="125" spans="2:24" ht="18" x14ac:dyDescent="0.55000000000000004">
      <c r="B125" s="23" t="s">
        <v>207</v>
      </c>
      <c r="C125" s="23" t="s">
        <v>147</v>
      </c>
      <c r="D125" s="9">
        <v>5252.7370000000001</v>
      </c>
      <c r="E125" s="9">
        <v>5384.0169999999998</v>
      </c>
      <c r="F125" s="9">
        <v>5389.47</v>
      </c>
      <c r="G125" s="9">
        <v>4793.4359999999997</v>
      </c>
      <c r="H125" s="9">
        <v>4203.3270000000002</v>
      </c>
      <c r="I125" s="9">
        <v>4157.8159999999998</v>
      </c>
      <c r="J125" s="9">
        <v>4098.1270000000004</v>
      </c>
      <c r="K125" s="9">
        <v>4216.1049999999996</v>
      </c>
      <c r="L125" s="9">
        <v>4155.884</v>
      </c>
      <c r="M125" s="9">
        <v>4261.8760000000002</v>
      </c>
      <c r="N125" s="9">
        <v>4185.7569999999996</v>
      </c>
      <c r="O125" s="9">
        <v>4329.0360000000001</v>
      </c>
      <c r="P125" s="9">
        <v>4697.1660000000002</v>
      </c>
      <c r="Q125" s="9">
        <v>4981.5590000000002</v>
      </c>
      <c r="R125" s="9">
        <v>6336.3779999999997</v>
      </c>
      <c r="S125" s="9">
        <v>7906.5039999999999</v>
      </c>
      <c r="T125" s="9">
        <v>7986.4489999999996</v>
      </c>
      <c r="U125" s="9">
        <v>8281.5400000000009</v>
      </c>
      <c r="V125" s="9">
        <v>7878.5879999999997</v>
      </c>
      <c r="W125" s="9">
        <v>7737.8469999999998</v>
      </c>
      <c r="X125" s="9">
        <v>7419.7539999999999</v>
      </c>
    </row>
    <row r="126" spans="2:24" ht="18" x14ac:dyDescent="0.55000000000000004">
      <c r="B126" s="21" t="s">
        <v>208</v>
      </c>
      <c r="C126" s="21" t="s">
        <v>148</v>
      </c>
      <c r="D126" s="8">
        <v>57.563000000000002</v>
      </c>
      <c r="E126" s="8">
        <v>57.08</v>
      </c>
      <c r="F126" s="8">
        <v>8.6379999999999999</v>
      </c>
      <c r="G126" s="8">
        <v>63.238</v>
      </c>
      <c r="H126" s="8">
        <v>-28.829000000000001</v>
      </c>
      <c r="I126" s="8">
        <v>-60.911000000000001</v>
      </c>
      <c r="J126" s="8">
        <v>-6.9989999999999997</v>
      </c>
      <c r="K126" s="8">
        <v>-108.621</v>
      </c>
      <c r="L126" s="8">
        <v>-85.83</v>
      </c>
      <c r="M126" s="8">
        <v>-50.597999999999999</v>
      </c>
      <c r="N126" s="8">
        <v>-47.639000000000003</v>
      </c>
      <c r="O126" s="8">
        <v>43.792000000000002</v>
      </c>
      <c r="P126" s="8">
        <v>36.347000000000001</v>
      </c>
      <c r="Q126" s="8">
        <v>23.213999999999999</v>
      </c>
      <c r="R126" s="8">
        <v>93.47</v>
      </c>
      <c r="S126" s="8">
        <v>184.78299999999999</v>
      </c>
      <c r="T126" s="8">
        <v>278.90300000000002</v>
      </c>
      <c r="U126" s="8">
        <v>302.98</v>
      </c>
      <c r="V126" s="8">
        <v>240.22900000000001</v>
      </c>
      <c r="W126" s="8">
        <v>259.90300000000002</v>
      </c>
      <c r="X126" s="8">
        <v>240.16800000000001</v>
      </c>
    </row>
    <row r="127" spans="2:24" ht="18" x14ac:dyDescent="0.55000000000000004">
      <c r="B127" s="21" t="s">
        <v>209</v>
      </c>
      <c r="C127" s="21" t="s">
        <v>149</v>
      </c>
      <c r="D127" s="8">
        <v>5.843</v>
      </c>
      <c r="E127" s="8">
        <v>4.4349999999999996</v>
      </c>
      <c r="F127" s="8">
        <v>4.4349999999999996</v>
      </c>
      <c r="G127" s="8">
        <v>9.1519999999999992</v>
      </c>
      <c r="H127" s="8">
        <v>4.4349999999999996</v>
      </c>
      <c r="I127" s="8">
        <v>4.4349999999999996</v>
      </c>
      <c r="J127" s="8">
        <v>4.4349999999999996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7.22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</row>
    <row r="128" spans="2:24" ht="18" x14ac:dyDescent="0.55000000000000004">
      <c r="B128" s="23" t="s">
        <v>210</v>
      </c>
      <c r="C128" s="23" t="s">
        <v>150</v>
      </c>
      <c r="D128" s="9">
        <v>5316.1440000000002</v>
      </c>
      <c r="E128" s="9">
        <v>5445.5320000000002</v>
      </c>
      <c r="F128" s="9">
        <v>5402.5439999999999</v>
      </c>
      <c r="G128" s="9">
        <v>4865.8270000000002</v>
      </c>
      <c r="H128" s="9">
        <v>4178.9319999999998</v>
      </c>
      <c r="I128" s="9">
        <v>4101.34</v>
      </c>
      <c r="J128" s="9">
        <v>4095.5619999999999</v>
      </c>
      <c r="K128" s="9">
        <v>4107.4840000000004</v>
      </c>
      <c r="L128" s="9">
        <v>4070.0540000000001</v>
      </c>
      <c r="M128" s="9">
        <v>4211.2780000000002</v>
      </c>
      <c r="N128" s="9">
        <v>4138.1180000000004</v>
      </c>
      <c r="O128" s="9">
        <v>4372.8289999999997</v>
      </c>
      <c r="P128" s="9">
        <v>4733.5129999999999</v>
      </c>
      <c r="Q128" s="9">
        <v>5004.7740000000003</v>
      </c>
      <c r="R128" s="9">
        <v>6437.0690000000004</v>
      </c>
      <c r="S128" s="9">
        <v>8091.2870000000003</v>
      </c>
      <c r="T128" s="9">
        <v>8265.3529999999992</v>
      </c>
      <c r="U128" s="9">
        <v>8584.52</v>
      </c>
      <c r="V128" s="9">
        <v>8118.817</v>
      </c>
      <c r="W128" s="9">
        <v>7997.75</v>
      </c>
      <c r="X128" s="9">
        <v>7659.9229999999998</v>
      </c>
    </row>
    <row r="129" spans="2:24" ht="18.5" thickBot="1" x14ac:dyDescent="0.6">
      <c r="B129" s="24" t="s">
        <v>211</v>
      </c>
      <c r="C129" s="24" t="s">
        <v>151</v>
      </c>
      <c r="D129" s="12">
        <v>13416.947</v>
      </c>
      <c r="E129" s="12">
        <v>13907.143</v>
      </c>
      <c r="F129" s="12">
        <v>13996.022000000001</v>
      </c>
      <c r="G129" s="12">
        <v>12136.298000000001</v>
      </c>
      <c r="H129" s="12">
        <v>11780.974</v>
      </c>
      <c r="I129" s="12">
        <v>11403.039000000001</v>
      </c>
      <c r="J129" s="12">
        <v>10746.284</v>
      </c>
      <c r="K129" s="12">
        <v>11033.897000000001</v>
      </c>
      <c r="L129" s="12">
        <v>10390.34</v>
      </c>
      <c r="M129" s="12">
        <v>10091.188</v>
      </c>
      <c r="N129" s="12">
        <v>10934.093000000001</v>
      </c>
      <c r="O129" s="12">
        <v>11300.852999999999</v>
      </c>
      <c r="P129" s="12">
        <v>11484.79</v>
      </c>
      <c r="Q129" s="12">
        <v>11783.393</v>
      </c>
      <c r="R129" s="12">
        <v>13354.790999999999</v>
      </c>
      <c r="S129" s="12">
        <v>14606.606</v>
      </c>
      <c r="T129" s="12">
        <v>16080.061</v>
      </c>
      <c r="U129" s="12">
        <v>16299.328</v>
      </c>
      <c r="V129" s="12">
        <v>15872.647000000001</v>
      </c>
      <c r="W129" s="12">
        <v>16195.275</v>
      </c>
      <c r="X129" s="12">
        <v>15986.47</v>
      </c>
    </row>
    <row r="130" spans="2:24" ht="18.5" thickTop="1" x14ac:dyDescent="0.55000000000000004">
      <c r="B130" s="25"/>
      <c r="C130" s="2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2:24" ht="18" x14ac:dyDescent="0.55000000000000004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7"/>
      <c r="U131" s="7"/>
      <c r="V131" s="7"/>
      <c r="W131" s="7"/>
      <c r="X131" s="6"/>
    </row>
    <row r="132" spans="2:24" ht="18" x14ac:dyDescent="0.55000000000000004">
      <c r="B132" s="32" t="s">
        <v>307</v>
      </c>
      <c r="C132" s="25" t="s">
        <v>311</v>
      </c>
      <c r="D132" s="6"/>
      <c r="E132" s="3" t="s">
        <v>29</v>
      </c>
      <c r="F132" s="3"/>
      <c r="G132" s="3"/>
      <c r="H132" s="3"/>
      <c r="I132" s="3" t="s">
        <v>286</v>
      </c>
      <c r="J132" s="3"/>
      <c r="K132" s="3"/>
      <c r="L132" s="3"/>
      <c r="M132" s="3" t="s">
        <v>288</v>
      </c>
      <c r="N132" s="3"/>
      <c r="O132" s="3"/>
      <c r="P132" s="3"/>
      <c r="Q132" s="3" t="s">
        <v>290</v>
      </c>
      <c r="R132" s="3"/>
      <c r="S132" s="3"/>
      <c r="T132" s="5"/>
      <c r="U132" s="5" t="s">
        <v>292</v>
      </c>
      <c r="V132" s="6"/>
      <c r="W132" s="6"/>
      <c r="X132" s="2" t="s">
        <v>294</v>
      </c>
    </row>
    <row r="133" spans="2:24" ht="18" x14ac:dyDescent="0.55000000000000004">
      <c r="B133" s="36" t="s">
        <v>328</v>
      </c>
      <c r="C133" s="37" t="s">
        <v>305</v>
      </c>
      <c r="D133" s="35"/>
      <c r="E133" s="35" t="s">
        <v>280</v>
      </c>
      <c r="F133" s="35"/>
      <c r="G133" s="35"/>
      <c r="H133" s="38"/>
      <c r="I133" s="38" t="s">
        <v>281</v>
      </c>
      <c r="J133" s="38"/>
      <c r="K133" s="38"/>
      <c r="L133" s="35"/>
      <c r="M133" s="35" t="s">
        <v>282</v>
      </c>
      <c r="N133" s="35"/>
      <c r="O133" s="35"/>
      <c r="P133" s="38"/>
      <c r="Q133" s="38" t="s">
        <v>283</v>
      </c>
      <c r="R133" s="38"/>
      <c r="S133" s="38"/>
      <c r="T133" s="35"/>
      <c r="U133" s="35" t="s">
        <v>284</v>
      </c>
      <c r="V133" s="35"/>
      <c r="W133" s="35"/>
      <c r="X133" s="38" t="s">
        <v>285</v>
      </c>
    </row>
    <row r="134" spans="2:24" ht="18" x14ac:dyDescent="0.55000000000000004">
      <c r="D134" s="2" t="s">
        <v>296</v>
      </c>
      <c r="E134" s="2" t="s">
        <v>298</v>
      </c>
      <c r="F134" s="2" t="s">
        <v>300</v>
      </c>
      <c r="G134" s="2" t="s">
        <v>302</v>
      </c>
      <c r="H134" s="2" t="s">
        <v>296</v>
      </c>
      <c r="I134" s="2" t="s">
        <v>298</v>
      </c>
      <c r="J134" s="2" t="s">
        <v>300</v>
      </c>
      <c r="K134" s="2" t="s">
        <v>302</v>
      </c>
      <c r="L134" s="2" t="s">
        <v>296</v>
      </c>
      <c r="M134" s="2" t="s">
        <v>298</v>
      </c>
      <c r="N134" s="2" t="s">
        <v>300</v>
      </c>
      <c r="O134" s="2" t="s">
        <v>302</v>
      </c>
      <c r="P134" s="2" t="s">
        <v>296</v>
      </c>
      <c r="Q134" s="2" t="s">
        <v>298</v>
      </c>
      <c r="R134" s="2" t="s">
        <v>300</v>
      </c>
      <c r="S134" s="2" t="s">
        <v>302</v>
      </c>
      <c r="T134" s="2" t="s">
        <v>296</v>
      </c>
      <c r="U134" s="2" t="s">
        <v>298</v>
      </c>
      <c r="V134" s="2" t="s">
        <v>300</v>
      </c>
      <c r="W134" s="2" t="s">
        <v>302</v>
      </c>
      <c r="X134" s="2" t="s">
        <v>296</v>
      </c>
    </row>
    <row r="135" spans="2:24" ht="18" x14ac:dyDescent="0.55000000000000004">
      <c r="B135" s="22" t="s">
        <v>308</v>
      </c>
      <c r="C135" s="21" t="s">
        <v>312</v>
      </c>
      <c r="D135" s="13"/>
      <c r="E135" s="8">
        <v>541.41999999999996</v>
      </c>
      <c r="F135" s="13"/>
      <c r="G135" s="8">
        <v>-44.59</v>
      </c>
      <c r="H135" s="13"/>
      <c r="I135" s="8">
        <v>165.32</v>
      </c>
      <c r="J135" s="13"/>
      <c r="K135" s="8">
        <v>673.02</v>
      </c>
      <c r="L135" s="13"/>
      <c r="M135" s="8">
        <v>-528.03</v>
      </c>
      <c r="N135" s="13"/>
      <c r="O135" s="8">
        <v>-114.48</v>
      </c>
      <c r="P135" s="13"/>
      <c r="Q135" s="8">
        <v>772.82</v>
      </c>
      <c r="R135" s="13"/>
      <c r="S135" s="8">
        <v>1656.28</v>
      </c>
      <c r="T135" s="13"/>
      <c r="U135" s="8">
        <v>-397.56</v>
      </c>
      <c r="V135" s="13"/>
      <c r="W135" s="8">
        <v>-423.11</v>
      </c>
      <c r="X135" s="13"/>
    </row>
    <row r="136" spans="2:24" ht="18" x14ac:dyDescent="0.55000000000000004">
      <c r="B136" s="22" t="s">
        <v>310</v>
      </c>
      <c r="C136" s="21" t="s">
        <v>313</v>
      </c>
      <c r="D136" s="13"/>
      <c r="E136" s="8">
        <v>-55.5</v>
      </c>
      <c r="F136" s="13"/>
      <c r="G136" s="8">
        <v>-245.85</v>
      </c>
      <c r="H136" s="13"/>
      <c r="I136" s="8">
        <v>-79.16</v>
      </c>
      <c r="J136" s="13"/>
      <c r="K136" s="8">
        <v>-155.88</v>
      </c>
      <c r="L136" s="13"/>
      <c r="M136" s="8">
        <v>-136.72</v>
      </c>
      <c r="N136" s="13"/>
      <c r="O136" s="8">
        <v>-225.16</v>
      </c>
      <c r="P136" s="13"/>
      <c r="Q136" s="8">
        <v>-65.540000000000006</v>
      </c>
      <c r="R136" s="13"/>
      <c r="S136" s="8">
        <v>-3336.58</v>
      </c>
      <c r="T136" s="13"/>
      <c r="U136" s="8">
        <v>-353.99</v>
      </c>
      <c r="V136" s="13"/>
      <c r="W136" s="8">
        <v>-1068.68</v>
      </c>
      <c r="X136" s="13"/>
    </row>
    <row r="137" spans="2:24" ht="18" x14ac:dyDescent="0.55000000000000004">
      <c r="B137" s="22" t="s">
        <v>309</v>
      </c>
      <c r="C137" s="21" t="s">
        <v>314</v>
      </c>
      <c r="D137" s="13"/>
      <c r="E137" s="8">
        <v>670.66</v>
      </c>
      <c r="F137" s="13"/>
      <c r="G137" s="8">
        <v>1023.92</v>
      </c>
      <c r="H137" s="13"/>
      <c r="I137" s="8">
        <v>-909.71</v>
      </c>
      <c r="J137" s="13"/>
      <c r="K137" s="8">
        <v>-1516.69</v>
      </c>
      <c r="L137" s="13"/>
      <c r="M137" s="8">
        <v>-309.06</v>
      </c>
      <c r="N137" s="13"/>
      <c r="O137" s="8">
        <v>575.07000000000005</v>
      </c>
      <c r="P137" s="13"/>
      <c r="Q137" s="8">
        <v>-451.02</v>
      </c>
      <c r="R137" s="13"/>
      <c r="S137" s="8">
        <v>932.9</v>
      </c>
      <c r="T137" s="13"/>
      <c r="U137" s="8">
        <v>1037.55</v>
      </c>
      <c r="V137" s="13"/>
      <c r="W137" s="8">
        <v>1638.12</v>
      </c>
      <c r="X137" s="13"/>
    </row>
    <row r="138" spans="2:24" ht="18" x14ac:dyDescent="0.55000000000000004">
      <c r="B138" s="22" t="s">
        <v>326</v>
      </c>
      <c r="C138" s="21" t="s">
        <v>315</v>
      </c>
      <c r="D138" s="13"/>
      <c r="E138" s="8">
        <v>215.14</v>
      </c>
      <c r="F138" s="13"/>
      <c r="G138" s="8">
        <v>440.63</v>
      </c>
      <c r="H138" s="13"/>
      <c r="I138" s="8">
        <v>162.52000000000001</v>
      </c>
      <c r="J138" s="13"/>
      <c r="K138" s="8">
        <v>352.37</v>
      </c>
      <c r="L138" s="13"/>
      <c r="M138" s="8">
        <v>167.28</v>
      </c>
      <c r="N138" s="13"/>
      <c r="O138" s="8">
        <v>339.42</v>
      </c>
      <c r="P138" s="13"/>
      <c r="Q138" s="8">
        <v>158.82</v>
      </c>
      <c r="R138" s="13"/>
      <c r="S138" s="8">
        <v>338.21</v>
      </c>
      <c r="T138" s="13"/>
      <c r="U138" s="8">
        <v>257.12</v>
      </c>
      <c r="V138" s="13"/>
      <c r="W138" s="8">
        <v>546</v>
      </c>
      <c r="X138" s="13"/>
    </row>
    <row r="139" spans="2:24" ht="18" x14ac:dyDescent="0.55000000000000004">
      <c r="B139" s="3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8" x14ac:dyDescent="0.55000000000000004"/>
    <row r="141" spans="2:24" ht="18" x14ac:dyDescent="0.55000000000000004">
      <c r="B141" s="25" t="s">
        <v>274</v>
      </c>
      <c r="C141" s="25" t="s">
        <v>83</v>
      </c>
      <c r="D141" s="6"/>
      <c r="E141" s="3" t="s">
        <v>29</v>
      </c>
      <c r="F141" s="3"/>
      <c r="G141" s="3"/>
      <c r="H141" s="3"/>
      <c r="I141" s="3" t="s">
        <v>286</v>
      </c>
      <c r="J141" s="3"/>
      <c r="K141" s="3"/>
      <c r="L141" s="3"/>
      <c r="M141" s="3" t="s">
        <v>288</v>
      </c>
      <c r="N141" s="3"/>
      <c r="O141" s="3"/>
      <c r="P141" s="3"/>
      <c r="Q141" s="3" t="s">
        <v>290</v>
      </c>
      <c r="R141" s="3"/>
      <c r="S141" s="3"/>
      <c r="T141" s="5"/>
      <c r="U141" s="5" t="s">
        <v>292</v>
      </c>
      <c r="V141" s="6"/>
      <c r="W141" s="6"/>
      <c r="X141" s="2" t="s">
        <v>294</v>
      </c>
    </row>
    <row r="142" spans="2:24" ht="18" x14ac:dyDescent="0.55000000000000004">
      <c r="B142" s="36" t="s">
        <v>328</v>
      </c>
      <c r="C142" s="37" t="s">
        <v>305</v>
      </c>
      <c r="D142" s="35"/>
      <c r="E142" s="35" t="s">
        <v>280</v>
      </c>
      <c r="F142" s="35"/>
      <c r="G142" s="35"/>
      <c r="H142" s="38"/>
      <c r="I142" s="38" t="s">
        <v>281</v>
      </c>
      <c r="J142" s="38"/>
      <c r="K142" s="38"/>
      <c r="L142" s="35"/>
      <c r="M142" s="35" t="s">
        <v>282</v>
      </c>
      <c r="N142" s="35"/>
      <c r="O142" s="35"/>
      <c r="P142" s="38"/>
      <c r="Q142" s="38" t="s">
        <v>283</v>
      </c>
      <c r="R142" s="38"/>
      <c r="S142" s="38"/>
      <c r="T142" s="35"/>
      <c r="U142" s="35" t="s">
        <v>284</v>
      </c>
      <c r="V142" s="35"/>
      <c r="W142" s="35"/>
      <c r="X142" s="38" t="s">
        <v>285</v>
      </c>
    </row>
    <row r="143" spans="2:24" ht="18" x14ac:dyDescent="0.55000000000000004">
      <c r="D143" s="2" t="s">
        <v>296</v>
      </c>
      <c r="E143" s="2" t="s">
        <v>298</v>
      </c>
      <c r="F143" s="2" t="s">
        <v>300</v>
      </c>
      <c r="G143" s="2" t="s">
        <v>302</v>
      </c>
      <c r="H143" s="2" t="s">
        <v>296</v>
      </c>
      <c r="I143" s="2" t="s">
        <v>298</v>
      </c>
      <c r="J143" s="2" t="s">
        <v>300</v>
      </c>
      <c r="K143" s="2" t="s">
        <v>302</v>
      </c>
      <c r="L143" s="2" t="s">
        <v>296</v>
      </c>
      <c r="M143" s="2" t="s">
        <v>298</v>
      </c>
      <c r="N143" s="2" t="s">
        <v>300</v>
      </c>
      <c r="O143" s="2" t="s">
        <v>302</v>
      </c>
      <c r="P143" s="2" t="s">
        <v>296</v>
      </c>
      <c r="Q143" s="2" t="s">
        <v>298</v>
      </c>
      <c r="R143" s="2" t="s">
        <v>300</v>
      </c>
      <c r="S143" s="2" t="s">
        <v>302</v>
      </c>
      <c r="T143" s="2" t="s">
        <v>296</v>
      </c>
      <c r="U143" s="2" t="s">
        <v>298</v>
      </c>
      <c r="V143" s="2" t="s">
        <v>300</v>
      </c>
      <c r="W143" s="2" t="s">
        <v>302</v>
      </c>
      <c r="X143" s="2" t="s">
        <v>296</v>
      </c>
    </row>
    <row r="144" spans="2:24" ht="18" x14ac:dyDescent="0.55000000000000004">
      <c r="B144" s="22" t="s">
        <v>327</v>
      </c>
      <c r="C144" s="21" t="s">
        <v>84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8" x14ac:dyDescent="0.55000000000000004">
      <c r="B145" s="21" t="s">
        <v>212</v>
      </c>
      <c r="C145" s="21" t="s">
        <v>85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8">
        <v>983.93600000000004</v>
      </c>
      <c r="Q145" s="8">
        <v>1857.325</v>
      </c>
      <c r="R145" s="8">
        <v>2698.5889999999999</v>
      </c>
      <c r="S145" s="8">
        <v>3561.2689999999998</v>
      </c>
      <c r="T145" s="8">
        <v>878.279</v>
      </c>
      <c r="U145" s="8">
        <v>1727.296</v>
      </c>
      <c r="V145" s="8">
        <v>2579.127</v>
      </c>
      <c r="W145" s="8">
        <v>3482.3530000000001</v>
      </c>
      <c r="X145" s="8">
        <v>872.30399999999997</v>
      </c>
    </row>
    <row r="146" spans="2:24" ht="18" x14ac:dyDescent="0.55000000000000004">
      <c r="B146" s="22" t="s">
        <v>213</v>
      </c>
      <c r="C146" s="22" t="s">
        <v>86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8">
        <v>721.01300000000003</v>
      </c>
      <c r="Q146" s="8">
        <v>1367.171</v>
      </c>
      <c r="R146" s="8">
        <v>2157.6689999999999</v>
      </c>
      <c r="S146" s="8">
        <v>2838.0439999999999</v>
      </c>
      <c r="T146" s="8">
        <v>1146.117</v>
      </c>
      <c r="U146" s="8">
        <v>1944.4939999999999</v>
      </c>
      <c r="V146" s="8">
        <v>2613.3760000000002</v>
      </c>
      <c r="W146" s="8">
        <v>3231.239</v>
      </c>
      <c r="X146" s="8">
        <v>513.73500000000001</v>
      </c>
    </row>
    <row r="147" spans="2:24" ht="18" x14ac:dyDescent="0.55000000000000004">
      <c r="B147" s="22" t="s">
        <v>214</v>
      </c>
      <c r="C147" s="22" t="s">
        <v>87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8">
        <v>260.32499999999999</v>
      </c>
      <c r="Q147" s="8">
        <v>485.21300000000002</v>
      </c>
      <c r="R147" s="8">
        <v>718.88099999999997</v>
      </c>
      <c r="S147" s="8">
        <v>1031.769</v>
      </c>
      <c r="T147" s="8">
        <v>254.715</v>
      </c>
      <c r="U147" s="8">
        <v>558.92899999999997</v>
      </c>
      <c r="V147" s="8">
        <v>711.37099999999998</v>
      </c>
      <c r="W147" s="8">
        <v>1009.042</v>
      </c>
      <c r="X147" s="8">
        <v>163.166</v>
      </c>
    </row>
    <row r="148" spans="2:24" ht="18" x14ac:dyDescent="0.55000000000000004">
      <c r="B148" s="21" t="s">
        <v>215</v>
      </c>
      <c r="C148" s="21" t="s">
        <v>88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8">
        <v>35.195999999999998</v>
      </c>
      <c r="Q148" s="8">
        <v>67.495000000000005</v>
      </c>
      <c r="R148" s="8">
        <v>118.67400000000001</v>
      </c>
      <c r="S148" s="8">
        <v>117.863</v>
      </c>
      <c r="T148" s="8">
        <v>64.652000000000001</v>
      </c>
      <c r="U148" s="8">
        <v>103.783</v>
      </c>
      <c r="V148" s="8">
        <v>170.28899999999999</v>
      </c>
      <c r="W148" s="8">
        <v>214.69499999999999</v>
      </c>
      <c r="X148" s="8">
        <v>4.7130000000000001</v>
      </c>
    </row>
    <row r="149" spans="2:24" ht="18" x14ac:dyDescent="0.55000000000000004">
      <c r="B149" s="21" t="s">
        <v>216</v>
      </c>
      <c r="C149" s="21" t="s">
        <v>89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8">
        <v>1.9419999999999999</v>
      </c>
      <c r="Q149" s="8">
        <v>3.8849999999999998</v>
      </c>
      <c r="R149" s="8">
        <v>7.3730000000000002</v>
      </c>
      <c r="S149" s="8">
        <v>21.085000000000001</v>
      </c>
      <c r="T149" s="8">
        <v>1.228</v>
      </c>
      <c r="U149" s="8">
        <v>6.9530000000000003</v>
      </c>
      <c r="V149" s="8">
        <v>6.9530000000000003</v>
      </c>
      <c r="W149" s="8">
        <v>11.207000000000001</v>
      </c>
      <c r="X149" s="8">
        <v>0</v>
      </c>
    </row>
    <row r="150" spans="2:24" ht="18" x14ac:dyDescent="0.55000000000000004">
      <c r="B150" s="23" t="s">
        <v>217</v>
      </c>
      <c r="C150" s="23" t="s">
        <v>90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9">
        <v>2002.414</v>
      </c>
      <c r="Q150" s="9">
        <v>3781.0909999999999</v>
      </c>
      <c r="R150" s="9">
        <v>5701.1880000000001</v>
      </c>
      <c r="S150" s="9">
        <v>7570.0320000000002</v>
      </c>
      <c r="T150" s="9">
        <v>2344.9920000000002</v>
      </c>
      <c r="U150" s="9">
        <v>4341.4570000000003</v>
      </c>
      <c r="V150" s="9">
        <v>6081.1180000000004</v>
      </c>
      <c r="W150" s="9">
        <v>7948.5379999999996</v>
      </c>
      <c r="X150" s="9">
        <v>1553.9190000000001</v>
      </c>
    </row>
    <row r="151" spans="2:24" ht="18" x14ac:dyDescent="0.55000000000000004">
      <c r="B151" s="23" t="s">
        <v>218</v>
      </c>
      <c r="C151" s="23" t="s">
        <v>91</v>
      </c>
      <c r="D151" s="9">
        <v>1666.329</v>
      </c>
      <c r="E151" s="9">
        <v>3592.7579999999998</v>
      </c>
      <c r="F151" s="9">
        <v>5368.9350000000004</v>
      </c>
      <c r="G151" s="9">
        <v>7083.4369999999999</v>
      </c>
      <c r="H151" s="9">
        <v>1667.3009999999999</v>
      </c>
      <c r="I151" s="9">
        <v>3422.6889999999999</v>
      </c>
      <c r="J151" s="9">
        <v>5264.2879999999996</v>
      </c>
      <c r="K151" s="9">
        <v>6832.3540000000003</v>
      </c>
      <c r="L151" s="9">
        <v>1512.367</v>
      </c>
      <c r="M151" s="9">
        <v>3095.9920000000002</v>
      </c>
      <c r="N151" s="9">
        <v>4671.0600000000004</v>
      </c>
      <c r="O151" s="9">
        <v>6416.9489999999996</v>
      </c>
      <c r="P151" s="9">
        <v>2002.414</v>
      </c>
      <c r="Q151" s="9">
        <v>3781.0909999999999</v>
      </c>
      <c r="R151" s="9">
        <v>5701.1880000000001</v>
      </c>
      <c r="S151" s="9">
        <v>7570.0320000000002</v>
      </c>
      <c r="T151" s="9">
        <v>2344.9920000000002</v>
      </c>
      <c r="U151" s="9">
        <v>4341.4570000000003</v>
      </c>
      <c r="V151" s="9">
        <v>6081.1180000000004</v>
      </c>
      <c r="W151" s="9">
        <v>7948.5379999999996</v>
      </c>
      <c r="X151" s="9">
        <v>1553.9190000000001</v>
      </c>
    </row>
    <row r="152" spans="2:24" ht="18" x14ac:dyDescent="0.55000000000000004">
      <c r="B152" s="21" t="s">
        <v>219</v>
      </c>
      <c r="C152" s="21" t="s">
        <v>92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</row>
    <row r="153" spans="2:24" ht="18" x14ac:dyDescent="0.55000000000000004">
      <c r="B153" s="23" t="s">
        <v>220</v>
      </c>
      <c r="C153" s="23" t="s">
        <v>93</v>
      </c>
      <c r="D153" s="9">
        <v>1666.329</v>
      </c>
      <c r="E153" s="9">
        <v>3592.7579999999998</v>
      </c>
      <c r="F153" s="9">
        <v>5368.9350000000004</v>
      </c>
      <c r="G153" s="9">
        <v>7083.4369999999999</v>
      </c>
      <c r="H153" s="9">
        <v>1667.3009999999999</v>
      </c>
      <c r="I153" s="9">
        <v>3422.6889999999999</v>
      </c>
      <c r="J153" s="9">
        <v>5264.2879999999996</v>
      </c>
      <c r="K153" s="9">
        <v>6832.3540000000003</v>
      </c>
      <c r="L153" s="9">
        <v>1512.367</v>
      </c>
      <c r="M153" s="9">
        <v>3095.9920000000002</v>
      </c>
      <c r="N153" s="9">
        <v>4671.0600000000004</v>
      </c>
      <c r="O153" s="9">
        <v>6416.9489999999996</v>
      </c>
      <c r="P153" s="9">
        <v>2002.414</v>
      </c>
      <c r="Q153" s="9">
        <v>3781.0909999999999</v>
      </c>
      <c r="R153" s="9">
        <v>5701.1880000000001</v>
      </c>
      <c r="S153" s="9">
        <v>7570.0320000000002</v>
      </c>
      <c r="T153" s="9">
        <v>2344.9920000000002</v>
      </c>
      <c r="U153" s="9">
        <v>4341.4570000000003</v>
      </c>
      <c r="V153" s="9">
        <v>6081.1180000000004</v>
      </c>
      <c r="W153" s="9">
        <v>7948.5379999999996</v>
      </c>
      <c r="X153" s="9">
        <v>1553.9190000000001</v>
      </c>
    </row>
    <row r="154" spans="2:24" ht="18" x14ac:dyDescent="0.55000000000000004">
      <c r="B154" s="25" t="s">
        <v>306</v>
      </c>
      <c r="C154" s="25" t="s">
        <v>94</v>
      </c>
      <c r="D154" s="16">
        <v>42.097000000000001</v>
      </c>
      <c r="E154" s="16">
        <v>68.192999999999998</v>
      </c>
      <c r="F154" s="16">
        <v>162.44900000000001</v>
      </c>
      <c r="G154" s="16">
        <v>-41.579000000000001</v>
      </c>
      <c r="H154" s="16">
        <v>0.43099999999999999</v>
      </c>
      <c r="I154" s="16">
        <v>31.972000000000001</v>
      </c>
      <c r="J154" s="16">
        <v>48.354999999999997</v>
      </c>
      <c r="K154" s="16">
        <v>78.786000000000001</v>
      </c>
      <c r="L154" s="16">
        <v>58.697000000000003</v>
      </c>
      <c r="M154" s="16">
        <v>166.785</v>
      </c>
      <c r="N154" s="16">
        <v>263.416</v>
      </c>
      <c r="O154" s="16">
        <v>339.43</v>
      </c>
      <c r="P154" s="16">
        <v>316.68200000000002</v>
      </c>
      <c r="Q154" s="16">
        <v>523.06600000000003</v>
      </c>
      <c r="R154" s="16">
        <v>790.86500000000001</v>
      </c>
      <c r="S154" s="16">
        <v>884.69500000000005</v>
      </c>
      <c r="T154" s="16">
        <v>267.74</v>
      </c>
      <c r="U154" s="16">
        <v>562.86099999999999</v>
      </c>
      <c r="V154" s="16">
        <v>601.09100000000001</v>
      </c>
      <c r="W154" s="16">
        <v>753.04200000000003</v>
      </c>
      <c r="X154" s="16">
        <v>-158.23099999999999</v>
      </c>
    </row>
    <row r="155" spans="2:24" ht="18" x14ac:dyDescent="0.55000000000000004">
      <c r="B155" s="21" t="s">
        <v>221</v>
      </c>
      <c r="C155" s="21" t="s">
        <v>95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2:24" ht="18" x14ac:dyDescent="0.55000000000000004">
      <c r="B156" s="21" t="s">
        <v>212</v>
      </c>
      <c r="C156" s="21" t="s">
        <v>85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8">
        <v>451.55399999999997</v>
      </c>
      <c r="Q156" s="8">
        <v>996.67700000000002</v>
      </c>
      <c r="R156" s="8">
        <v>1727.4659999999999</v>
      </c>
      <c r="S156" s="8">
        <v>2402.7150000000001</v>
      </c>
      <c r="T156" s="8">
        <v>466.07600000000002</v>
      </c>
      <c r="U156" s="8">
        <v>1107.3389999999999</v>
      </c>
      <c r="V156" s="8">
        <v>1645.6869999999999</v>
      </c>
      <c r="W156" s="8">
        <v>2045.7760000000001</v>
      </c>
      <c r="X156" s="8">
        <v>312.108</v>
      </c>
    </row>
    <row r="157" spans="2:24" ht="18" x14ac:dyDescent="0.55000000000000004">
      <c r="B157" s="22" t="s">
        <v>213</v>
      </c>
      <c r="C157" s="22" t="s">
        <v>86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8">
        <v>4.3609999999999998</v>
      </c>
      <c r="Q157" s="8">
        <v>11.224</v>
      </c>
      <c r="R157" s="8">
        <v>15.363</v>
      </c>
      <c r="S157" s="8">
        <v>17.100000000000001</v>
      </c>
      <c r="T157" s="8">
        <v>3.1509999999999998</v>
      </c>
      <c r="U157" s="8">
        <v>5.4989999999999997</v>
      </c>
      <c r="V157" s="8">
        <v>10.488</v>
      </c>
      <c r="W157" s="8">
        <v>14.571999999999999</v>
      </c>
      <c r="X157" s="8">
        <v>0</v>
      </c>
    </row>
    <row r="158" spans="2:24" ht="18" x14ac:dyDescent="0.55000000000000004">
      <c r="B158" s="22" t="s">
        <v>214</v>
      </c>
      <c r="C158" s="22" t="s">
        <v>87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8">
        <v>129.81200000000001</v>
      </c>
      <c r="Q158" s="8">
        <v>265.38499999999999</v>
      </c>
      <c r="R158" s="8">
        <v>418.005</v>
      </c>
      <c r="S158" s="8">
        <v>459.04399999999998</v>
      </c>
      <c r="T158" s="8">
        <v>11.725</v>
      </c>
      <c r="U158" s="8">
        <v>11.725</v>
      </c>
      <c r="V158" s="8">
        <v>11.725</v>
      </c>
      <c r="W158" s="8">
        <v>15.693</v>
      </c>
      <c r="X158" s="8">
        <v>0.54900000000000004</v>
      </c>
    </row>
    <row r="159" spans="2:24" ht="18" x14ac:dyDescent="0.55000000000000004">
      <c r="B159" s="21" t="s">
        <v>215</v>
      </c>
      <c r="C159" s="21" t="s">
        <v>88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8">
        <v>0</v>
      </c>
      <c r="Q159" s="8">
        <v>0</v>
      </c>
      <c r="R159" s="8">
        <v>0</v>
      </c>
      <c r="S159" s="8">
        <v>0.60299999999999998</v>
      </c>
      <c r="T159" s="8">
        <v>0.38500000000000001</v>
      </c>
      <c r="U159" s="8">
        <v>3.5409999999999999</v>
      </c>
      <c r="V159" s="8">
        <v>4.1849999999999996</v>
      </c>
      <c r="W159" s="8">
        <v>4.5999999999999996</v>
      </c>
      <c r="X159" s="8">
        <v>0.60199999999999998</v>
      </c>
    </row>
    <row r="160" spans="2:24" ht="18" x14ac:dyDescent="0.55000000000000004">
      <c r="B160" s="21" t="s">
        <v>216</v>
      </c>
      <c r="C160" s="21" t="s">
        <v>89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</row>
    <row r="161" spans="2:24" ht="18" x14ac:dyDescent="0.55000000000000004">
      <c r="B161" s="23" t="s">
        <v>217</v>
      </c>
      <c r="C161" s="23" t="s">
        <v>90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9">
        <v>585.72699999999998</v>
      </c>
      <c r="Q161" s="9">
        <v>1273.2860000000001</v>
      </c>
      <c r="R161" s="9">
        <v>2160.8339999999998</v>
      </c>
      <c r="S161" s="9">
        <v>2879.4639999999999</v>
      </c>
      <c r="T161" s="9">
        <v>481.339</v>
      </c>
      <c r="U161" s="9">
        <v>1128.106</v>
      </c>
      <c r="V161" s="9">
        <v>1672.088</v>
      </c>
      <c r="W161" s="9">
        <v>2080.6419999999998</v>
      </c>
      <c r="X161" s="9">
        <v>313.26</v>
      </c>
    </row>
    <row r="162" spans="2:24" ht="18" x14ac:dyDescent="0.55000000000000004">
      <c r="B162" s="23" t="s">
        <v>218</v>
      </c>
      <c r="C162" s="23" t="s">
        <v>91</v>
      </c>
      <c r="D162" s="9">
        <v>71.358000000000004</v>
      </c>
      <c r="E162" s="9">
        <v>213.45099999999999</v>
      </c>
      <c r="F162" s="9">
        <v>390.392</v>
      </c>
      <c r="G162" s="9">
        <v>474.65300000000002</v>
      </c>
      <c r="H162" s="9">
        <v>111.91</v>
      </c>
      <c r="I162" s="9">
        <v>294.20999999999998</v>
      </c>
      <c r="J162" s="9">
        <v>402.56200000000001</v>
      </c>
      <c r="K162" s="9">
        <v>506.14699999999999</v>
      </c>
      <c r="L162" s="9">
        <v>148.27600000000001</v>
      </c>
      <c r="M162" s="9">
        <v>382.33</v>
      </c>
      <c r="N162" s="9">
        <v>566.72299999999996</v>
      </c>
      <c r="O162" s="9">
        <v>944.71799999999996</v>
      </c>
      <c r="P162" s="9">
        <v>585.72699999999998</v>
      </c>
      <c r="Q162" s="9">
        <v>1273.2860000000001</v>
      </c>
      <c r="R162" s="9">
        <v>2160.8339999999998</v>
      </c>
      <c r="S162" s="9">
        <v>2879.4639999999999</v>
      </c>
      <c r="T162" s="9">
        <v>481.339</v>
      </c>
      <c r="U162" s="9">
        <v>1128.106</v>
      </c>
      <c r="V162" s="9">
        <v>1672.088</v>
      </c>
      <c r="W162" s="9">
        <v>2080.6419999999998</v>
      </c>
      <c r="X162" s="9">
        <v>313.26</v>
      </c>
    </row>
    <row r="163" spans="2:24" ht="18" x14ac:dyDescent="0.55000000000000004">
      <c r="B163" s="21" t="s">
        <v>219</v>
      </c>
      <c r="C163" s="21" t="s">
        <v>92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</row>
    <row r="164" spans="2:24" ht="18" x14ac:dyDescent="0.55000000000000004">
      <c r="B164" s="23" t="s">
        <v>220</v>
      </c>
      <c r="C164" s="23" t="s">
        <v>93</v>
      </c>
      <c r="D164" s="9">
        <v>71.358000000000004</v>
      </c>
      <c r="E164" s="9">
        <v>213.45099999999999</v>
      </c>
      <c r="F164" s="9">
        <v>390.392</v>
      </c>
      <c r="G164" s="9">
        <v>474.65300000000002</v>
      </c>
      <c r="H164" s="9">
        <v>111.91</v>
      </c>
      <c r="I164" s="9">
        <v>294.20999999999998</v>
      </c>
      <c r="J164" s="9">
        <v>402.56200000000001</v>
      </c>
      <c r="K164" s="9">
        <v>506.14699999999999</v>
      </c>
      <c r="L164" s="9">
        <v>148.27600000000001</v>
      </c>
      <c r="M164" s="9">
        <v>382.33</v>
      </c>
      <c r="N164" s="9">
        <v>566.72299999999996</v>
      </c>
      <c r="O164" s="9">
        <v>944.71799999999996</v>
      </c>
      <c r="P164" s="9">
        <v>585.72699999999998</v>
      </c>
      <c r="Q164" s="9">
        <v>1273.2860000000001</v>
      </c>
      <c r="R164" s="9">
        <v>2160.8339999999998</v>
      </c>
      <c r="S164" s="9">
        <v>2879.4639999999999</v>
      </c>
      <c r="T164" s="9">
        <v>481.339</v>
      </c>
      <c r="U164" s="9">
        <v>1128.106</v>
      </c>
      <c r="V164" s="9">
        <v>1672.088</v>
      </c>
      <c r="W164" s="9">
        <v>2080.6419999999998</v>
      </c>
      <c r="X164" s="9">
        <v>313.26</v>
      </c>
    </row>
    <row r="165" spans="2:24" ht="18" x14ac:dyDescent="0.55000000000000004">
      <c r="B165" s="25" t="s">
        <v>306</v>
      </c>
      <c r="C165" s="25" t="s">
        <v>94</v>
      </c>
      <c r="D165" s="16">
        <v>-32.511000000000003</v>
      </c>
      <c r="E165" s="16">
        <v>-66.777000000000001</v>
      </c>
      <c r="F165" s="16">
        <v>-116.87</v>
      </c>
      <c r="G165" s="16">
        <v>-239.58099999999999</v>
      </c>
      <c r="H165" s="16">
        <v>-76.244</v>
      </c>
      <c r="I165" s="16">
        <v>-124.1</v>
      </c>
      <c r="J165" s="16">
        <v>-155.14099999999999</v>
      </c>
      <c r="K165" s="16">
        <v>-249.78200000000001</v>
      </c>
      <c r="L165" s="16">
        <v>-58.357999999999997</v>
      </c>
      <c r="M165" s="16">
        <v>-39.576999999999998</v>
      </c>
      <c r="N165" s="16">
        <v>-7.5110000000000001</v>
      </c>
      <c r="O165" s="16">
        <v>19.922000000000001</v>
      </c>
      <c r="P165" s="16">
        <v>163.22300000000001</v>
      </c>
      <c r="Q165" s="16">
        <v>316.95600000000002</v>
      </c>
      <c r="R165" s="16">
        <v>564.25699999999995</v>
      </c>
      <c r="S165" s="16">
        <v>582.43100000000004</v>
      </c>
      <c r="T165" s="16">
        <v>-205.28399999999999</v>
      </c>
      <c r="U165" s="16">
        <v>-205.185</v>
      </c>
      <c r="V165" s="16">
        <v>-351.17099999999999</v>
      </c>
      <c r="W165" s="16">
        <v>-540.05999999999995</v>
      </c>
      <c r="X165" s="16">
        <v>-177.98</v>
      </c>
    </row>
    <row r="166" spans="2:24" ht="18" x14ac:dyDescent="0.55000000000000004"/>
    <row r="167" spans="2:24" ht="18" x14ac:dyDescent="0.55000000000000004"/>
    <row r="168" spans="2:24" ht="18" x14ac:dyDescent="0.55000000000000004">
      <c r="B168" s="29" t="s">
        <v>275</v>
      </c>
      <c r="C168" s="29" t="s">
        <v>96</v>
      </c>
      <c r="D168" s="6"/>
      <c r="E168" s="3" t="s">
        <v>29</v>
      </c>
      <c r="F168" s="3"/>
      <c r="G168" s="3"/>
      <c r="H168" s="3"/>
      <c r="I168" s="3" t="s">
        <v>286</v>
      </c>
      <c r="J168" s="3"/>
      <c r="K168" s="3"/>
      <c r="L168" s="3"/>
      <c r="M168" s="3" t="s">
        <v>288</v>
      </c>
      <c r="N168" s="3"/>
      <c r="O168" s="3"/>
      <c r="P168" s="3"/>
      <c r="Q168" s="3" t="s">
        <v>290</v>
      </c>
      <c r="R168" s="3"/>
      <c r="S168" s="3"/>
      <c r="T168" s="5"/>
      <c r="U168" s="5" t="s">
        <v>292</v>
      </c>
      <c r="V168" s="6"/>
      <c r="W168" s="6"/>
      <c r="X168" s="2" t="s">
        <v>294</v>
      </c>
    </row>
    <row r="169" spans="2:24" ht="18" x14ac:dyDescent="0.55000000000000004">
      <c r="B169" s="36"/>
      <c r="C169" s="37"/>
      <c r="D169" s="35"/>
      <c r="E169" s="35" t="s">
        <v>280</v>
      </c>
      <c r="F169" s="35"/>
      <c r="G169" s="35"/>
      <c r="H169" s="38"/>
      <c r="I169" s="38" t="s">
        <v>281</v>
      </c>
      <c r="J169" s="38"/>
      <c r="K169" s="38"/>
      <c r="L169" s="35"/>
      <c r="M169" s="35" t="s">
        <v>282</v>
      </c>
      <c r="N169" s="35"/>
      <c r="O169" s="35"/>
      <c r="P169" s="38"/>
      <c r="Q169" s="38" t="s">
        <v>283</v>
      </c>
      <c r="R169" s="38"/>
      <c r="S169" s="38"/>
      <c r="T169" s="35"/>
      <c r="U169" s="35" t="s">
        <v>284</v>
      </c>
      <c r="V169" s="35"/>
      <c r="W169" s="35"/>
      <c r="X169" s="38" t="s">
        <v>285</v>
      </c>
    </row>
    <row r="170" spans="2:24" ht="18" x14ac:dyDescent="0.55000000000000004">
      <c r="D170" s="2" t="s">
        <v>296</v>
      </c>
      <c r="E170" s="2" t="s">
        <v>298</v>
      </c>
      <c r="F170" s="2" t="s">
        <v>300</v>
      </c>
      <c r="G170" s="2" t="s">
        <v>302</v>
      </c>
      <c r="H170" s="2" t="s">
        <v>296</v>
      </c>
      <c r="I170" s="2" t="s">
        <v>298</v>
      </c>
      <c r="J170" s="2" t="s">
        <v>300</v>
      </c>
      <c r="K170" s="2" t="s">
        <v>302</v>
      </c>
      <c r="L170" s="2" t="s">
        <v>296</v>
      </c>
      <c r="M170" s="2" t="s">
        <v>298</v>
      </c>
      <c r="N170" s="2" t="s">
        <v>300</v>
      </c>
      <c r="O170" s="2" t="s">
        <v>302</v>
      </c>
      <c r="P170" s="2" t="s">
        <v>296</v>
      </c>
      <c r="Q170" s="2" t="s">
        <v>298</v>
      </c>
      <c r="R170" s="2" t="s">
        <v>300</v>
      </c>
      <c r="S170" s="2" t="s">
        <v>302</v>
      </c>
      <c r="T170" s="2" t="s">
        <v>296</v>
      </c>
      <c r="U170" s="2" t="s">
        <v>298</v>
      </c>
      <c r="V170" s="2" t="s">
        <v>300</v>
      </c>
      <c r="W170" s="2" t="s">
        <v>302</v>
      </c>
      <c r="X170" s="2" t="s">
        <v>296</v>
      </c>
    </row>
    <row r="171" spans="2:24" ht="18" x14ac:dyDescent="0.55000000000000004">
      <c r="B171" s="21" t="s">
        <v>318</v>
      </c>
      <c r="C171" s="21" t="s">
        <v>318</v>
      </c>
      <c r="D171" s="13"/>
      <c r="E171" s="8">
        <f>E9+E138</f>
        <v>216.55499999999998</v>
      </c>
      <c r="F171" s="13"/>
      <c r="G171" s="8">
        <f>G9+G138</f>
        <v>159.46999999999997</v>
      </c>
      <c r="H171" s="13"/>
      <c r="I171" s="8">
        <f>I9+I138</f>
        <v>70.39200000000001</v>
      </c>
      <c r="J171" s="13"/>
      <c r="K171" s="8">
        <f>K9+K138</f>
        <v>181.375</v>
      </c>
      <c r="L171" s="13"/>
      <c r="M171" s="8">
        <f>M9+M138</f>
        <v>294.488</v>
      </c>
      <c r="N171" s="13"/>
      <c r="O171" s="8">
        <f>O9+O138</f>
        <v>698.77199999999993</v>
      </c>
      <c r="P171" s="13"/>
      <c r="Q171" s="8">
        <f>Q9+Q138</f>
        <v>998.8420000000001</v>
      </c>
      <c r="R171" s="13"/>
      <c r="S171" s="8">
        <f>S9+S138</f>
        <v>1805.336</v>
      </c>
      <c r="T171" s="13"/>
      <c r="U171" s="8">
        <f>U9+U138</f>
        <v>614.79600000000005</v>
      </c>
      <c r="V171" s="13"/>
      <c r="W171" s="8">
        <f>W9+W138</f>
        <v>758.98199999999997</v>
      </c>
      <c r="X171" s="13"/>
    </row>
    <row r="172" spans="2:24" ht="18" x14ac:dyDescent="0.55000000000000004">
      <c r="B172" s="22" t="s">
        <v>316</v>
      </c>
      <c r="C172" s="22" t="s">
        <v>317</v>
      </c>
      <c r="D172" s="13"/>
      <c r="E172" s="18">
        <f>E171/E5</f>
        <v>5.6895194141992726E-2</v>
      </c>
      <c r="F172" s="13"/>
      <c r="G172" s="18">
        <f>G171/G5</f>
        <v>2.109924318190929E-2</v>
      </c>
      <c r="H172" s="13"/>
      <c r="I172" s="18">
        <f>I171/I5</f>
        <v>1.8938367709211364E-2</v>
      </c>
      <c r="J172" s="13"/>
      <c r="K172" s="18">
        <f>K171/K5</f>
        <v>2.4715534587304057E-2</v>
      </c>
      <c r="L172" s="13"/>
      <c r="M172" s="18">
        <f>M171/M5</f>
        <v>8.466381203350351E-2</v>
      </c>
      <c r="N172" s="13"/>
      <c r="O172" s="18">
        <f>O171/O5</f>
        <v>9.492034888293642E-2</v>
      </c>
      <c r="P172" s="13"/>
      <c r="Q172" s="18">
        <f>Q171/Q5</f>
        <v>0.19761917292295911</v>
      </c>
      <c r="R172" s="13"/>
      <c r="S172" s="18">
        <f>S171/S5</f>
        <v>0.17276774183484622</v>
      </c>
      <c r="T172" s="13"/>
      <c r="U172" s="18">
        <f>U171/U5</f>
        <v>0.11240312982956774</v>
      </c>
      <c r="V172" s="13"/>
      <c r="W172" s="18">
        <f>W171/W5</f>
        <v>7.5677373424347744E-2</v>
      </c>
      <c r="X172" s="13"/>
    </row>
    <row r="173" spans="2:24" ht="18" x14ac:dyDescent="0.55000000000000004">
      <c r="B173" s="39" t="s">
        <v>329</v>
      </c>
      <c r="C173" s="22" t="s">
        <v>97</v>
      </c>
      <c r="D173" s="13"/>
      <c r="E173" s="18">
        <f>(E5-D5-D5)/D5</f>
        <v>0.19038688187983091</v>
      </c>
      <c r="F173" s="18">
        <f>(F5-E5-(E5-D5))/(E5-D5)</f>
        <v>-5.5789619733132588E-2</v>
      </c>
      <c r="G173" s="18">
        <f>(G5-F5-(F5-E5))/(F5-E5)</f>
        <v>-7.9030514781741737E-2</v>
      </c>
      <c r="H173" s="18">
        <f>(H5-(G5-F5))/(G5-F5)</f>
        <v>-1.0869136178584912E-2</v>
      </c>
      <c r="I173" s="18">
        <f>(I5-H5-H5)/H5</f>
        <v>8.9070330011263368E-2</v>
      </c>
      <c r="J173" s="18">
        <f>(J5-I5-(I5-H5))/(I5-H5)</f>
        <v>6.3297116613776497E-3</v>
      </c>
      <c r="K173" s="18">
        <f>(K5-J5-(J5-I5))/(J5-I5)</f>
        <v>-0.14272197469476122</v>
      </c>
      <c r="L173" s="18">
        <f>(L5-(K5-J5))/(K5-J5)</f>
        <v>-6.5851065802614989E-3</v>
      </c>
      <c r="M173" s="18">
        <f>(M5-L5-L5)/L5</f>
        <v>9.4563370935234162E-2</v>
      </c>
      <c r="N173" s="18">
        <f>(N5-M5-(M5-L5))/(M5-L5)</f>
        <v>-3.2028757552901167E-2</v>
      </c>
      <c r="O173" s="18">
        <f>(O5-N5-(N5-M5))/(N5-M5)</f>
        <v>0.20712195382563167</v>
      </c>
      <c r="P173" s="18">
        <f>(P5-(O5-N5))/(O5-N5)</f>
        <v>0.21858915081991287</v>
      </c>
      <c r="Q173" s="18">
        <f>(Q5-P5-P5)/P5</f>
        <v>-4.7101743258291064E-2</v>
      </c>
      <c r="R173" s="18">
        <f>(R5-Q5-(Q5-P5))/(Q5-P5)</f>
        <v>0.13843322374663275</v>
      </c>
      <c r="S173" s="18">
        <f>(S5-R5-(R5-Q5))/(R5-Q5)</f>
        <v>-7.8418389789307819E-2</v>
      </c>
      <c r="T173" s="18">
        <f>(T5-(S5-R5))/(S5-R5)</f>
        <v>9.2313198122957255E-2</v>
      </c>
      <c r="U173" s="18">
        <f>(U5-T5-T5)/T5</f>
        <v>-6.4783967347077295E-2</v>
      </c>
      <c r="V173" s="18">
        <f>(V5-U5-(U5-T5))/(U5-T5)</f>
        <v>-0.1360407017018187</v>
      </c>
      <c r="W173" s="18">
        <f>(W5-V5-(V5-U5))/(V5-U5)</f>
        <v>-3.3591050093623506E-3</v>
      </c>
      <c r="X173" s="18">
        <f>(X5-(W5-V5))/(W5-V5)</f>
        <v>-0.17961285129480881</v>
      </c>
    </row>
    <row r="174" spans="2:24" ht="18" x14ac:dyDescent="0.55000000000000004">
      <c r="B174" s="39" t="s">
        <v>330</v>
      </c>
      <c r="C174" s="22" t="s">
        <v>98</v>
      </c>
      <c r="D174" s="18">
        <f t="shared" ref="D174:X174" si="0">D7/D5</f>
        <v>0.364913033870292</v>
      </c>
      <c r="E174" s="18">
        <f t="shared" si="0"/>
        <v>0.33769874434115421</v>
      </c>
      <c r="F174" s="18">
        <f t="shared" si="0"/>
        <v>0.33869402819217798</v>
      </c>
      <c r="G174" s="18">
        <f t="shared" si="0"/>
        <v>0.30379893547193332</v>
      </c>
      <c r="H174" s="18">
        <f t="shared" si="0"/>
        <v>0.31493773648109391</v>
      </c>
      <c r="I174" s="18">
        <f t="shared" si="0"/>
        <v>0.30894947643183207</v>
      </c>
      <c r="J174" s="18">
        <f t="shared" si="0"/>
        <v>0.30670261137975924</v>
      </c>
      <c r="K174" s="18">
        <f t="shared" si="0"/>
        <v>0.30380587209760246</v>
      </c>
      <c r="L174" s="18">
        <f t="shared" si="0"/>
        <v>0.36877161436865119</v>
      </c>
      <c r="M174" s="18">
        <f t="shared" si="0"/>
        <v>0.36449356902552438</v>
      </c>
      <c r="N174" s="18">
        <f t="shared" si="0"/>
        <v>0.37386810411962462</v>
      </c>
      <c r="O174" s="18">
        <f t="shared" si="0"/>
        <v>0.36531046568664405</v>
      </c>
      <c r="P174" s="18">
        <f t="shared" si="0"/>
        <v>0.4528766195981519</v>
      </c>
      <c r="Q174" s="18">
        <f t="shared" si="0"/>
        <v>0.44772749485693392</v>
      </c>
      <c r="R174" s="18">
        <f t="shared" si="0"/>
        <v>0.45511975734489707</v>
      </c>
      <c r="S174" s="18">
        <f t="shared" si="0"/>
        <v>0.43530219684258492</v>
      </c>
      <c r="T174" s="18">
        <f t="shared" si="0"/>
        <v>0.34470826498797735</v>
      </c>
      <c r="U174" s="18">
        <f t="shared" si="0"/>
        <v>0.37559709980486555</v>
      </c>
      <c r="V174" s="18">
        <f t="shared" si="0"/>
        <v>0.35495234423639144</v>
      </c>
      <c r="W174" s="18">
        <f t="shared" si="0"/>
        <v>0.34543621711844835</v>
      </c>
      <c r="X174" s="18">
        <f t="shared" si="0"/>
        <v>0.21955206222863474</v>
      </c>
    </row>
    <row r="175" spans="2:24" ht="18" x14ac:dyDescent="0.55000000000000004">
      <c r="B175" s="39" t="s">
        <v>331</v>
      </c>
      <c r="C175" s="22" t="s">
        <v>99</v>
      </c>
      <c r="D175" s="18">
        <f t="shared" ref="D175:X175" si="1">D9/D5</f>
        <v>5.5159499288710062E-3</v>
      </c>
      <c r="E175" s="18">
        <f t="shared" si="1"/>
        <v>3.717609831724953E-4</v>
      </c>
      <c r="F175" s="18">
        <f t="shared" si="1"/>
        <v>7.9137704954466911E-3</v>
      </c>
      <c r="G175" s="18">
        <f t="shared" si="1"/>
        <v>-3.719986964962449E-2</v>
      </c>
      <c r="H175" s="18">
        <f t="shared" si="1"/>
        <v>-4.2609874483760225E-2</v>
      </c>
      <c r="I175" s="18">
        <f t="shared" si="1"/>
        <v>-2.4786253271880672E-2</v>
      </c>
      <c r="J175" s="18">
        <f t="shared" si="1"/>
        <v>-1.8843975251863865E-2</v>
      </c>
      <c r="K175" s="18">
        <f t="shared" si="1"/>
        <v>-2.3301076977290461E-2</v>
      </c>
      <c r="L175" s="18">
        <f t="shared" si="1"/>
        <v>2.0413779481803134E-4</v>
      </c>
      <c r="M175" s="18">
        <f t="shared" si="1"/>
        <v>3.6571657253123772E-2</v>
      </c>
      <c r="N175" s="18">
        <f t="shared" si="1"/>
        <v>4.8857312339972842E-2</v>
      </c>
      <c r="O175" s="18">
        <f t="shared" si="1"/>
        <v>4.8813943906998232E-2</v>
      </c>
      <c r="P175" s="18">
        <f t="shared" si="1"/>
        <v>0.18542452462036474</v>
      </c>
      <c r="Q175" s="18">
        <f t="shared" si="1"/>
        <v>0.16619690889759337</v>
      </c>
      <c r="R175" s="18">
        <f t="shared" si="1"/>
        <v>0.17236314368451988</v>
      </c>
      <c r="S175" s="18">
        <f t="shared" si="1"/>
        <v>0.14040159062201751</v>
      </c>
      <c r="T175" s="18">
        <f t="shared" si="1"/>
        <v>2.2097545511284591E-2</v>
      </c>
      <c r="U175" s="18">
        <f t="shared" si="1"/>
        <v>6.5393889786076145E-2</v>
      </c>
      <c r="V175" s="18">
        <f t="shared" si="1"/>
        <v>3.2234403131504163E-2</v>
      </c>
      <c r="W175" s="18">
        <f t="shared" si="1"/>
        <v>2.1236232673060011E-2</v>
      </c>
      <c r="X175" s="18">
        <f t="shared" si="1"/>
        <v>-0.18006361468289864</v>
      </c>
    </row>
    <row r="176" spans="2:24" ht="18" x14ac:dyDescent="0.55000000000000004">
      <c r="B176" s="39" t="s">
        <v>332</v>
      </c>
      <c r="C176" s="22" t="s">
        <v>100</v>
      </c>
      <c r="D176" s="18">
        <f t="shared" ref="D176:X176" si="2">D24/D5</f>
        <v>4.1631754377080353E-2</v>
      </c>
      <c r="E176" s="18">
        <f t="shared" si="2"/>
        <v>1.4205210486339557E-2</v>
      </c>
      <c r="F176" s="18">
        <f t="shared" si="2"/>
        <v>1.3690486112268653E-2</v>
      </c>
      <c r="G176" s="18">
        <f t="shared" si="2"/>
        <v>-3.3571043270053245E-2</v>
      </c>
      <c r="H176" s="18">
        <f t="shared" si="2"/>
        <v>-4.7645249694808711E-2</v>
      </c>
      <c r="I176" s="18">
        <f t="shared" si="2"/>
        <v>-2.7656656799122065E-2</v>
      </c>
      <c r="J176" s="18">
        <f t="shared" si="2"/>
        <v>-2.1018728037846771E-2</v>
      </c>
      <c r="K176" s="18">
        <f t="shared" si="2"/>
        <v>-2.2576950990815293E-2</v>
      </c>
      <c r="L176" s="18">
        <f t="shared" si="2"/>
        <v>-1.5198931979961977E-2</v>
      </c>
      <c r="M176" s="18">
        <f t="shared" si="2"/>
        <v>8.8663441740011416E-3</v>
      </c>
      <c r="N176" s="18">
        <f t="shared" si="2"/>
        <v>2.3488754688768126E-2</v>
      </c>
      <c r="O176" s="18">
        <f t="shared" si="2"/>
        <v>4.0929860043927548E-2</v>
      </c>
      <c r="P176" s="18">
        <f t="shared" si="2"/>
        <v>0.17488646295296006</v>
      </c>
      <c r="Q176" s="18">
        <f t="shared" si="2"/>
        <v>0.15655002455297171</v>
      </c>
      <c r="R176" s="18">
        <f t="shared" si="2"/>
        <v>0.17324268830045397</v>
      </c>
      <c r="S176" s="18">
        <f t="shared" si="2"/>
        <v>0.15438733558179882</v>
      </c>
      <c r="T176" s="18">
        <f t="shared" si="2"/>
        <v>0.11724807984341543</v>
      </c>
      <c r="U176" s="18">
        <f t="shared" si="2"/>
        <v>0.13267732723802614</v>
      </c>
      <c r="V176" s="18">
        <f t="shared" si="2"/>
        <v>6.2976907491312947E-2</v>
      </c>
      <c r="W176" s="18">
        <f t="shared" si="2"/>
        <v>4.2509257985199188E-2</v>
      </c>
      <c r="X176" s="18">
        <f t="shared" si="2"/>
        <v>-0.12390670632006894</v>
      </c>
    </row>
    <row r="177" spans="2:24" ht="18" x14ac:dyDescent="0.55000000000000004">
      <c r="B177" s="39" t="s">
        <v>333</v>
      </c>
      <c r="C177" s="22" t="s">
        <v>101</v>
      </c>
      <c r="D177" s="18">
        <f t="shared" ref="D177:X177" si="3">D39/D5</f>
        <v>2.7096348711621417E-2</v>
      </c>
      <c r="E177" s="18">
        <f t="shared" si="3"/>
        <v>9.7918952952925084E-4</v>
      </c>
      <c r="F177" s="18">
        <f t="shared" si="3"/>
        <v>1.5939359591952392E-3</v>
      </c>
      <c r="G177" s="18">
        <f t="shared" si="3"/>
        <v>-0.12797504025818157</v>
      </c>
      <c r="H177" s="18">
        <f t="shared" si="3"/>
        <v>-5.1435691755676111E-2</v>
      </c>
      <c r="I177" s="18">
        <f t="shared" si="3"/>
        <v>-3.6858682466217138E-2</v>
      </c>
      <c r="J177" s="18">
        <f t="shared" si="3"/>
        <v>-3.4708870940845279E-2</v>
      </c>
      <c r="K177" s="18">
        <f t="shared" si="3"/>
        <v>-1.0725758472233161E-2</v>
      </c>
      <c r="L177" s="18">
        <f t="shared" si="3"/>
        <v>-3.6259448900215159E-2</v>
      </c>
      <c r="M177" s="18">
        <f t="shared" si="3"/>
        <v>5.7323617537421781E-3</v>
      </c>
      <c r="N177" s="18">
        <f t="shared" si="3"/>
        <v>-1.0724193804897987E-2</v>
      </c>
      <c r="O177" s="18">
        <f t="shared" si="3"/>
        <v>1.1833868606118696E-2</v>
      </c>
      <c r="P177" s="18">
        <f t="shared" si="3"/>
        <v>0.14224567276447739</v>
      </c>
      <c r="Q177" s="18">
        <f t="shared" si="3"/>
        <v>0.12910510452522547</v>
      </c>
      <c r="R177" s="18">
        <f t="shared" si="3"/>
        <v>0.14010007347981557</v>
      </c>
      <c r="S177" s="18">
        <f t="shared" si="3"/>
        <v>0.14835604048692488</v>
      </c>
      <c r="T177" s="18">
        <f t="shared" si="3"/>
        <v>0.10398070714976161</v>
      </c>
      <c r="U177" s="18">
        <f t="shared" si="3"/>
        <v>0.10768428848886098</v>
      </c>
      <c r="V177" s="18">
        <f t="shared" si="3"/>
        <v>2.3994458035236255E-2</v>
      </c>
      <c r="W177" s="18">
        <f t="shared" si="3"/>
        <v>4.5161219561320066E-3</v>
      </c>
      <c r="X177" s="18">
        <f t="shared" si="3"/>
        <v>-9.3973850391419353E-2</v>
      </c>
    </row>
    <row r="178" spans="2:24" ht="18" x14ac:dyDescent="0.55000000000000004">
      <c r="B178" s="39" t="s">
        <v>334</v>
      </c>
      <c r="C178" s="22" t="s">
        <v>102</v>
      </c>
      <c r="D178" s="18">
        <f t="shared" ref="D178:X178" si="4">D8/D5</f>
        <v>0.35939650846412013</v>
      </c>
      <c r="E178" s="18">
        <f t="shared" si="4"/>
        <v>0.33732672062937163</v>
      </c>
      <c r="F178" s="18">
        <f t="shared" si="4"/>
        <v>0.33078008406536313</v>
      </c>
      <c r="G178" s="18">
        <f t="shared" si="4"/>
        <v>0.34099893743009974</v>
      </c>
      <c r="H178" s="18">
        <f t="shared" si="4"/>
        <v>0.3575476109648541</v>
      </c>
      <c r="I178" s="18">
        <f t="shared" si="4"/>
        <v>0.33373599874519055</v>
      </c>
      <c r="J178" s="18">
        <f t="shared" si="4"/>
        <v>0.32554658663162311</v>
      </c>
      <c r="K178" s="18">
        <f t="shared" si="4"/>
        <v>0.32710694907489291</v>
      </c>
      <c r="L178" s="18">
        <f t="shared" si="4"/>
        <v>0.3685674765738331</v>
      </c>
      <c r="M178" s="18">
        <f t="shared" si="4"/>
        <v>0.3279219117724006</v>
      </c>
      <c r="N178" s="18">
        <f t="shared" si="4"/>
        <v>0.32501060085918027</v>
      </c>
      <c r="O178" s="18">
        <f t="shared" si="4"/>
        <v>0.31649638594084734</v>
      </c>
      <c r="P178" s="18">
        <f t="shared" si="4"/>
        <v>0.26745170860022366</v>
      </c>
      <c r="Q178" s="18">
        <f t="shared" si="4"/>
        <v>0.28153058595934061</v>
      </c>
      <c r="R178" s="18">
        <f t="shared" si="4"/>
        <v>0.28275661366037724</v>
      </c>
      <c r="S178" s="18">
        <f t="shared" si="4"/>
        <v>0.29490051052218114</v>
      </c>
      <c r="T178" s="18">
        <f t="shared" si="4"/>
        <v>0.32261071947669273</v>
      </c>
      <c r="U178" s="18">
        <f t="shared" si="4"/>
        <v>0.31020302718882659</v>
      </c>
      <c r="V178" s="18">
        <f t="shared" si="4"/>
        <v>0.32271794110488733</v>
      </c>
      <c r="W178" s="18">
        <f t="shared" si="4"/>
        <v>0.32419998444538833</v>
      </c>
      <c r="X178" s="18">
        <f t="shared" si="4"/>
        <v>0.39961621247882495</v>
      </c>
    </row>
    <row r="179" spans="2:24" ht="18" x14ac:dyDescent="0.55000000000000004">
      <c r="B179" s="22" t="s">
        <v>276</v>
      </c>
      <c r="C179" s="22" t="s">
        <v>103</v>
      </c>
      <c r="D179" s="18">
        <f>D39*4/D101</f>
        <v>1.40374706704886E-2</v>
      </c>
      <c r="E179" s="18">
        <f>E39*2/E101</f>
        <v>5.359835589524031E-4</v>
      </c>
      <c r="F179" s="18">
        <f>(F39/3*4)/F101</f>
        <v>8.7453420693394161E-4</v>
      </c>
      <c r="G179" s="18">
        <f>G39/G101</f>
        <v>-7.9698685711244069E-2</v>
      </c>
      <c r="H179" s="18">
        <f>H39*4/H101</f>
        <v>-3.1072133764152268E-2</v>
      </c>
      <c r="I179" s="18">
        <f>I39*2/I101</f>
        <v>-2.4028682178496449E-2</v>
      </c>
      <c r="J179" s="18">
        <f>(J39/3*4)/J101</f>
        <v>-2.4404094786005408E-2</v>
      </c>
      <c r="K179" s="18">
        <f>K39/K101</f>
        <v>-7.1335630557363364E-3</v>
      </c>
      <c r="L179" s="18">
        <f>L39*4/L101</f>
        <v>-2.3180762130979349E-2</v>
      </c>
      <c r="M179" s="18">
        <f>M39*2/M101</f>
        <v>3.9517646485230477E-3</v>
      </c>
      <c r="N179" s="18">
        <f>(N39/3*4)/N101</f>
        <v>-6.8496460261190991E-3</v>
      </c>
      <c r="O179" s="18">
        <f>O39/O101</f>
        <v>7.7088871079023869E-3</v>
      </c>
      <c r="P179" s="18">
        <f>P39*4/P101</f>
        <v>0.12822245770275292</v>
      </c>
      <c r="Q179" s="18">
        <f>Q39*2/Q101</f>
        <v>0.11075689319706133</v>
      </c>
      <c r="R179" s="18">
        <f>(R39/3*4)/R101</f>
        <v>0.10997002249355058</v>
      </c>
      <c r="S179" s="18">
        <f>S39/S101</f>
        <v>0.10613321123332826</v>
      </c>
      <c r="T179" s="18">
        <f>T39*4/T101</f>
        <v>7.3105195309893414E-2</v>
      </c>
      <c r="U179" s="18">
        <f>U39*2/U101</f>
        <v>7.2271200383230524E-2</v>
      </c>
      <c r="V179" s="18">
        <f>(V39/3*4)/V101</f>
        <v>1.5627219160946081E-2</v>
      </c>
      <c r="W179" s="18">
        <f>W39/W101</f>
        <v>2.7966798958338158E-3</v>
      </c>
      <c r="X179" s="18">
        <f>X39*4/X101</f>
        <v>-4.3903626003739413E-2</v>
      </c>
    </row>
    <row r="180" spans="2:24" ht="18" x14ac:dyDescent="0.55000000000000004">
      <c r="B180" s="22" t="s">
        <v>277</v>
      </c>
      <c r="C180" s="22" t="s">
        <v>104</v>
      </c>
      <c r="D180" s="18">
        <f>D39*4/D128</f>
        <v>3.5427934232029834E-2</v>
      </c>
      <c r="E180" s="18">
        <f>E39*2/E128</f>
        <v>1.368828610317596E-3</v>
      </c>
      <c r="F180" s="18">
        <f>(F39/3*4)/F128</f>
        <v>2.265599317654794E-3</v>
      </c>
      <c r="G180" s="18">
        <f>G39/G128</f>
        <v>-0.1987836805541997</v>
      </c>
      <c r="H180" s="18">
        <f>H39*4/H128</f>
        <v>-8.7596543805929364E-2</v>
      </c>
      <c r="I180" s="18">
        <f>I39*2/I128</f>
        <v>-6.6807433668020694E-2</v>
      </c>
      <c r="J180" s="18">
        <f>(J39/3*4)/J128</f>
        <v>-6.4033540044890869E-2</v>
      </c>
      <c r="K180" s="18">
        <f>K39/K128</f>
        <v>-1.9162825710337519E-2</v>
      </c>
      <c r="L180" s="18">
        <f>L39*4/L128</f>
        <v>-5.9177593221121878E-2</v>
      </c>
      <c r="M180" s="18">
        <f>M39*2/M128</f>
        <v>9.4693344870606967E-3</v>
      </c>
      <c r="N180" s="18">
        <f>(N39/3*4)/N128</f>
        <v>-1.8098726683643786E-2</v>
      </c>
      <c r="O180" s="18">
        <f>O39/O128</f>
        <v>1.9922343178752248E-2</v>
      </c>
      <c r="P180" s="18">
        <f>P39*4/P128</f>
        <v>0.31110255744517867</v>
      </c>
      <c r="Q180" s="18">
        <f>Q39*2/Q128</f>
        <v>0.2607694173603044</v>
      </c>
      <c r="R180" s="18">
        <f>(R39/3*4)/R128</f>
        <v>0.22815145630203229</v>
      </c>
      <c r="S180" s="18">
        <f>S39/S128</f>
        <v>0.19159448923267708</v>
      </c>
      <c r="T180" s="18">
        <f>T39*4/T128</f>
        <v>0.14222453656849263</v>
      </c>
      <c r="U180" s="18">
        <f>U39*2/U128</f>
        <v>0.13722048524553498</v>
      </c>
      <c r="V180" s="18">
        <f>(V39/3*4)/V128</f>
        <v>3.0551905940647921E-2</v>
      </c>
      <c r="W180" s="18">
        <f>W39/W128</f>
        <v>5.6632177800006248E-3</v>
      </c>
      <c r="X180" s="18">
        <f>X39*4/X128</f>
        <v>-9.1628075112504398E-2</v>
      </c>
    </row>
    <row r="181" spans="2:24" ht="18" x14ac:dyDescent="0.55000000000000004">
      <c r="B181" s="40" t="s">
        <v>278</v>
      </c>
      <c r="C181" s="22" t="s">
        <v>105</v>
      </c>
      <c r="D181" s="17">
        <f>D5*4/D101</f>
        <v>0.51805764754083028</v>
      </c>
      <c r="E181" s="17">
        <f>E5*2/E101</f>
        <v>0.54737468364278696</v>
      </c>
      <c r="F181" s="17">
        <f>(F5/3*4)/F101</f>
        <v>0.54866332733686751</v>
      </c>
      <c r="G181" s="17">
        <f>G5/G101</f>
        <v>0.6227674205099446</v>
      </c>
      <c r="H181" s="17">
        <f>H5*4/H101</f>
        <v>0.6040967410674194</v>
      </c>
      <c r="I181" s="17">
        <f>I5*2/I101</f>
        <v>0.65191375737643265</v>
      </c>
      <c r="J181" s="17">
        <f>(J5/3*4)/J101</f>
        <v>0.70310828685835336</v>
      </c>
      <c r="K181" s="17">
        <f>K5/K101</f>
        <v>0.66508704948034225</v>
      </c>
      <c r="L181" s="17">
        <f>L5*4/L101</f>
        <v>0.63930265997070357</v>
      </c>
      <c r="M181" s="17">
        <f>M5*2/M101</f>
        <v>0.68937809899092162</v>
      </c>
      <c r="N181" s="17">
        <f>(N5/3*4)/N101</f>
        <v>0.63870964575357703</v>
      </c>
      <c r="O181" s="17">
        <f>O5/O101</f>
        <v>0.65142578175293497</v>
      </c>
      <c r="P181" s="17">
        <f>P5*4/P101</f>
        <v>0.90141552435873873</v>
      </c>
      <c r="Q181" s="17">
        <f>Q5*2/Q101</f>
        <v>0.85788159658258023</v>
      </c>
      <c r="R181" s="17">
        <f>(R5/3*4)/R101</f>
        <v>0.78493907791842898</v>
      </c>
      <c r="S181" s="17">
        <f>S5/S101</f>
        <v>0.71539528073804415</v>
      </c>
      <c r="T181" s="17">
        <f>T5*4/T101</f>
        <v>0.70306499459174931</v>
      </c>
      <c r="U181" s="17">
        <f>U5*2/U101</f>
        <v>0.67113969361190839</v>
      </c>
      <c r="V181" s="17">
        <f>(V5/3*4)/V101</f>
        <v>0.65128452320103469</v>
      </c>
      <c r="W181" s="17">
        <f>W5/W101</f>
        <v>0.61926580437812884</v>
      </c>
      <c r="X181" s="17">
        <f>X5*4/X101</f>
        <v>0.46718981738932991</v>
      </c>
    </row>
    <row r="182" spans="2:24" ht="18" x14ac:dyDescent="0.55000000000000004">
      <c r="B182" s="40" t="s">
        <v>279</v>
      </c>
      <c r="C182" s="22" t="s">
        <v>106</v>
      </c>
      <c r="D182" s="19">
        <f t="shared" ref="D182:X182" si="5">D101/D128</f>
        <v>2.5238118079570455</v>
      </c>
      <c r="E182" s="19">
        <f t="shared" si="5"/>
        <v>2.5538630569061018</v>
      </c>
      <c r="F182" s="19">
        <f t="shared" si="5"/>
        <v>2.5906354487811671</v>
      </c>
      <c r="G182" s="19">
        <f t="shared" si="5"/>
        <v>2.4941901962400226</v>
      </c>
      <c r="H182" s="19">
        <f t="shared" si="5"/>
        <v>2.8191351283055099</v>
      </c>
      <c r="I182" s="19">
        <f t="shared" si="5"/>
        <v>2.7803203343297556</v>
      </c>
      <c r="J182" s="19">
        <f t="shared" si="5"/>
        <v>2.6238850736480122</v>
      </c>
      <c r="K182" s="19">
        <f t="shared" si="5"/>
        <v>2.6862909265136516</v>
      </c>
      <c r="L182" s="19">
        <f t="shared" si="5"/>
        <v>2.5528752198373779</v>
      </c>
      <c r="M182" s="19">
        <f t="shared" si="5"/>
        <v>2.3962293631529432</v>
      </c>
      <c r="N182" s="19">
        <f t="shared" si="5"/>
        <v>2.6422864210252102</v>
      </c>
      <c r="O182" s="19">
        <f t="shared" si="5"/>
        <v>2.584334534920071</v>
      </c>
      <c r="P182" s="19">
        <f t="shared" si="5"/>
        <v>2.426271988690007</v>
      </c>
      <c r="Q182" s="19">
        <f t="shared" si="5"/>
        <v>2.35443058967298</v>
      </c>
      <c r="R182" s="19">
        <f t="shared" si="5"/>
        <v>2.074669542923961</v>
      </c>
      <c r="S182" s="19">
        <f t="shared" si="5"/>
        <v>1.8052265356549582</v>
      </c>
      <c r="T182" s="19">
        <f t="shared" si="5"/>
        <v>1.9454778277467402</v>
      </c>
      <c r="U182" s="19">
        <f t="shared" si="5"/>
        <v>1.8986883366804432</v>
      </c>
      <c r="V182" s="19">
        <f t="shared" si="5"/>
        <v>1.9550443124903543</v>
      </c>
      <c r="W182" s="19">
        <f t="shared" si="5"/>
        <v>2.0249789003157139</v>
      </c>
      <c r="X182" s="19">
        <f t="shared" si="5"/>
        <v>2.0870275066733699</v>
      </c>
    </row>
    <row r="183" spans="2:24" ht="18" x14ac:dyDescent="0.55000000000000004">
      <c r="B183" s="41" t="s">
        <v>335</v>
      </c>
      <c r="C183" s="21" t="s">
        <v>107</v>
      </c>
      <c r="D183" s="18">
        <f t="shared" ref="D183:X183" si="6">D79/D111</f>
        <v>2.2931706312940494</v>
      </c>
      <c r="E183" s="18">
        <f t="shared" si="6"/>
        <v>2.1674922128297007</v>
      </c>
      <c r="F183" s="18">
        <f t="shared" si="6"/>
        <v>2.2607241546982295</v>
      </c>
      <c r="G183" s="18">
        <f t="shared" si="6"/>
        <v>2.5152097709617682</v>
      </c>
      <c r="H183" s="18">
        <f t="shared" si="6"/>
        <v>2.0919746787743945</v>
      </c>
      <c r="I183" s="18">
        <f t="shared" si="6"/>
        <v>2.0144253190570769</v>
      </c>
      <c r="J183" s="18">
        <f t="shared" si="6"/>
        <v>2.0402771988639175</v>
      </c>
      <c r="K183" s="18">
        <f t="shared" si="6"/>
        <v>1.9824505232604035</v>
      </c>
      <c r="L183" s="18">
        <f t="shared" si="6"/>
        <v>1.9424027339411811</v>
      </c>
      <c r="M183" s="18">
        <f t="shared" si="6"/>
        <v>2.0104421044592313</v>
      </c>
      <c r="N183" s="18">
        <f t="shared" si="6"/>
        <v>2.3317092600201828</v>
      </c>
      <c r="O183" s="18">
        <f t="shared" si="6"/>
        <v>2.3435381914012354</v>
      </c>
      <c r="P183" s="18">
        <f t="shared" si="6"/>
        <v>2.3049902120224313</v>
      </c>
      <c r="Q183" s="18">
        <f t="shared" si="6"/>
        <v>2.3127074214604302</v>
      </c>
      <c r="R183" s="18">
        <f t="shared" si="6"/>
        <v>2.4303675583738609</v>
      </c>
      <c r="S183" s="18">
        <f t="shared" si="6"/>
        <v>2.6511978030159562</v>
      </c>
      <c r="T183" s="18">
        <f t="shared" si="6"/>
        <v>2.1687830089499713</v>
      </c>
      <c r="U183" s="18">
        <f t="shared" si="6"/>
        <v>2.1211590418945168</v>
      </c>
      <c r="V183" s="18">
        <f t="shared" si="6"/>
        <v>1.939006685743812</v>
      </c>
      <c r="W183" s="18">
        <f t="shared" si="6"/>
        <v>1.7830819385013119</v>
      </c>
      <c r="X183" s="18">
        <f t="shared" si="6"/>
        <v>1.6080508059323657</v>
      </c>
    </row>
    <row r="184" spans="2:24" ht="18" x14ac:dyDescent="0.55000000000000004">
      <c r="B184" s="41" t="s">
        <v>336</v>
      </c>
      <c r="C184" s="21" t="s">
        <v>108</v>
      </c>
      <c r="D184" s="18">
        <f t="shared" ref="D184:X184" si="7">D128/D129</f>
        <v>0.39622605649407427</v>
      </c>
      <c r="E184" s="18">
        <f t="shared" si="7"/>
        <v>0.39156367343026532</v>
      </c>
      <c r="F184" s="18">
        <f t="shared" si="7"/>
        <v>0.38600568075700364</v>
      </c>
      <c r="G184" s="18">
        <f t="shared" si="7"/>
        <v>0.40093173387799147</v>
      </c>
      <c r="H184" s="18">
        <f t="shared" si="7"/>
        <v>0.35471871850324088</v>
      </c>
      <c r="I184" s="18">
        <f t="shared" si="7"/>
        <v>0.3596707860071337</v>
      </c>
      <c r="J184" s="18">
        <f t="shared" si="7"/>
        <v>0.38111425307576091</v>
      </c>
      <c r="K184" s="18">
        <f t="shared" si="7"/>
        <v>0.37226049871591155</v>
      </c>
      <c r="L184" s="18">
        <f t="shared" si="7"/>
        <v>0.39171518930083138</v>
      </c>
      <c r="M184" s="18">
        <f t="shared" si="7"/>
        <v>0.41732232121728385</v>
      </c>
      <c r="N184" s="18">
        <f t="shared" si="7"/>
        <v>0.37846010638468142</v>
      </c>
      <c r="O184" s="18">
        <f t="shared" si="7"/>
        <v>0.38694680835154655</v>
      </c>
      <c r="P184" s="18">
        <f t="shared" si="7"/>
        <v>0.41215494580223055</v>
      </c>
      <c r="Q184" s="18">
        <f t="shared" si="7"/>
        <v>0.42473114492574426</v>
      </c>
      <c r="R184" s="18">
        <f t="shared" si="7"/>
        <v>0.48200447315124595</v>
      </c>
      <c r="S184" s="18">
        <f t="shared" si="7"/>
        <v>0.5539470976351385</v>
      </c>
      <c r="T184" s="18">
        <f t="shared" si="7"/>
        <v>0.51401254012655795</v>
      </c>
      <c r="U184" s="18">
        <f t="shared" si="7"/>
        <v>0.52667938211931198</v>
      </c>
      <c r="V184" s="18">
        <f t="shared" si="7"/>
        <v>0.51149735768709526</v>
      </c>
      <c r="W184" s="18">
        <f t="shared" si="7"/>
        <v>0.49383230602752964</v>
      </c>
      <c r="X184" s="18">
        <f t="shared" si="7"/>
        <v>0.47915036903081171</v>
      </c>
    </row>
    <row r="185" spans="2:24" ht="18" x14ac:dyDescent="0.55000000000000004">
      <c r="B185" s="41" t="s">
        <v>337</v>
      </c>
      <c r="C185" s="21" t="s">
        <v>109</v>
      </c>
      <c r="D185" s="18">
        <f t="shared" ref="D185:X185" si="8">D100/D128</f>
        <v>0.85576688667575596</v>
      </c>
      <c r="E185" s="18">
        <f t="shared" si="8"/>
        <v>0.89713934285943042</v>
      </c>
      <c r="F185" s="18">
        <f t="shared" si="8"/>
        <v>0.8970155541537469</v>
      </c>
      <c r="G185" s="18">
        <f t="shared" si="8"/>
        <v>0.92606087310543495</v>
      </c>
      <c r="H185" s="18">
        <f t="shared" si="8"/>
        <v>0.92738431733275395</v>
      </c>
      <c r="I185" s="18">
        <f t="shared" si="8"/>
        <v>0.93621109198457086</v>
      </c>
      <c r="J185" s="18">
        <f t="shared" si="8"/>
        <v>0.95303916776256847</v>
      </c>
      <c r="K185" s="18">
        <f t="shared" si="8"/>
        <v>0.9436896163198687</v>
      </c>
      <c r="L185" s="18">
        <f t="shared" si="8"/>
        <v>0.92120817070240346</v>
      </c>
      <c r="M185" s="18">
        <f t="shared" si="8"/>
        <v>0.89603061113514704</v>
      </c>
      <c r="N185" s="18">
        <f t="shared" si="8"/>
        <v>0.85272242115860397</v>
      </c>
      <c r="O185" s="18">
        <f t="shared" si="8"/>
        <v>0.80002328012369106</v>
      </c>
      <c r="P185" s="18">
        <f t="shared" si="8"/>
        <v>0.73601783706942392</v>
      </c>
      <c r="Q185" s="18">
        <f t="shared" si="8"/>
        <v>0.6889865556366781</v>
      </c>
      <c r="R185" s="18">
        <f t="shared" si="8"/>
        <v>0.56739907557305969</v>
      </c>
      <c r="S185" s="18">
        <f t="shared" si="8"/>
        <v>0.49373838797214825</v>
      </c>
      <c r="T185" s="18">
        <f t="shared" si="8"/>
        <v>0.85027778002947974</v>
      </c>
      <c r="U185" s="18">
        <f t="shared" si="8"/>
        <v>0.83534361851332395</v>
      </c>
      <c r="V185" s="18">
        <f t="shared" si="8"/>
        <v>0.86237711725735411</v>
      </c>
      <c r="W185" s="18">
        <f t="shared" si="8"/>
        <v>0.89561289112562903</v>
      </c>
      <c r="X185" s="18">
        <f t="shared" si="8"/>
        <v>0.94097421083736743</v>
      </c>
    </row>
    <row r="186" spans="2:24" ht="18" x14ac:dyDescent="0.55000000000000004">
      <c r="B186" s="41" t="s">
        <v>338</v>
      </c>
      <c r="C186" s="21" t="s">
        <v>110</v>
      </c>
      <c r="D186" s="18">
        <f t="shared" ref="D186:X186" si="9">D100/(D117+D128)</f>
        <v>0.47637481922776764</v>
      </c>
      <c r="E186" s="18">
        <f t="shared" si="9"/>
        <v>0.5013316780313043</v>
      </c>
      <c r="F186" s="18">
        <f t="shared" si="9"/>
        <v>0.48711506186380571</v>
      </c>
      <c r="G186" s="18">
        <f t="shared" si="9"/>
        <v>0.4950261214997162</v>
      </c>
      <c r="H186" s="18">
        <f t="shared" si="9"/>
        <v>0.48431287692878128</v>
      </c>
      <c r="I186" s="18">
        <f t="shared" si="9"/>
        <v>0.50202530993498162</v>
      </c>
      <c r="J186" s="18">
        <f t="shared" si="9"/>
        <v>0.52801299622404452</v>
      </c>
      <c r="K186" s="18">
        <f t="shared" si="9"/>
        <v>0.52216098312328019</v>
      </c>
      <c r="L186" s="18">
        <f t="shared" si="9"/>
        <v>0.53782185824581374</v>
      </c>
      <c r="M186" s="18">
        <f t="shared" si="9"/>
        <v>0.54304031333549585</v>
      </c>
      <c r="N186" s="18">
        <f t="shared" si="9"/>
        <v>0.45483478164252789</v>
      </c>
      <c r="O186" s="18">
        <f t="shared" si="9"/>
        <v>0.43885961093848203</v>
      </c>
      <c r="P186" s="18">
        <f t="shared" si="9"/>
        <v>0.4347495131771299</v>
      </c>
      <c r="Q186" s="18">
        <f t="shared" si="9"/>
        <v>0.42157823202108435</v>
      </c>
      <c r="R186" s="18">
        <f t="shared" si="9"/>
        <v>0.39010246581224195</v>
      </c>
      <c r="S186" s="18">
        <f t="shared" si="9"/>
        <v>0.37674168502211469</v>
      </c>
      <c r="T186" s="18">
        <f t="shared" si="9"/>
        <v>0.59026815626692397</v>
      </c>
      <c r="U186" s="18">
        <f t="shared" si="9"/>
        <v>0.59779072426301139</v>
      </c>
      <c r="V186" s="18">
        <f t="shared" si="9"/>
        <v>0.61973514762816928</v>
      </c>
      <c r="W186" s="18">
        <f t="shared" si="9"/>
        <v>0.64358494007459344</v>
      </c>
      <c r="X186" s="18">
        <f t="shared" si="9"/>
        <v>0.68467837417205468</v>
      </c>
    </row>
    <row r="187" spans="2:24" ht="18" x14ac:dyDescent="0.55000000000000004"/>
    <row r="188" spans="2:24" ht="18" x14ac:dyDescent="0.55000000000000004"/>
    <row r="189" spans="2:24" ht="18" x14ac:dyDescent="0.55000000000000004"/>
  </sheetData>
  <phoneticPr fontId="1"/>
  <conditionalFormatting sqref="H63">
    <cfRule type="expression" dxfId="0" priority="2" stopIfTrue="1">
      <formula>MOD(ROW(),2)=0</formula>
    </cfRule>
  </conditionalFormatting>
  <pageMargins left="0.7" right="0.7" top="0.75" bottom="0.75" header="0.3" footer="0.3"/>
  <pageSetup paperSize="9" scale="29" orientation="portrait" r:id="rId1"/>
  <rowBreaks count="1" manualBreakCount="1">
    <brk id="130" max="16329" man="1"/>
  </rowBreaks>
  <colBreaks count="1" manualBreakCount="1">
    <brk id="25" max="1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6B82EDFB5B2745ABE09C77784FB809" ma:contentTypeVersion="17" ma:contentTypeDescription="新しいドキュメントを作成します。" ma:contentTypeScope="" ma:versionID="a47e16465fd988fb1f82217040a47e7f">
  <xsd:schema xmlns:xsd="http://www.w3.org/2001/XMLSchema" xmlns:xs="http://www.w3.org/2001/XMLSchema" xmlns:p="http://schemas.microsoft.com/office/2006/metadata/properties" xmlns:ns2="aaf3be22-2c65-4706-b24d-443843b49594" xmlns:ns3="50724b9c-85fb-4349-bed5-dcda211c1a03" targetNamespace="http://schemas.microsoft.com/office/2006/metadata/properties" ma:root="true" ma:fieldsID="161fd2980b9cf68a4bfd91343f33f237" ns2:_="" ns3:_="">
    <xsd:import namespace="aaf3be22-2c65-4706-b24d-443843b49594"/>
    <xsd:import namespace="50724b9c-85fb-4349-bed5-dcda211c1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3be22-2c65-4706-b24d-443843b49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8eefd1e-24b5-4b4d-8bf1-4333e4f3a3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24b9c-85fb-4349-bed5-dcda211c1a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651027-461a-4beb-b816-8da7699fc5ee}" ma:internalName="TaxCatchAll" ma:showField="CatchAllData" ma:web="50724b9c-85fb-4349-bed5-dcda211c1a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724b9c-85fb-4349-bed5-dcda211c1a03" xsi:nil="true"/>
    <lcf76f155ced4ddcb4097134ff3c332f xmlns="aaf3be22-2c65-4706-b24d-443843b495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0A568-488F-4E12-A6D7-4718A8433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f3be22-2c65-4706-b24d-443843b49594"/>
    <ds:schemaRef ds:uri="50724b9c-85fb-4349-bed5-dcda211c1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E101A-30DE-448B-A6DA-C1B619093D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E0A52-22EC-4310-9B4C-086B838224C0}">
  <ds:schemaRefs>
    <ds:schemaRef ds:uri="http://schemas.microsoft.com/office/2006/metadata/properties"/>
    <ds:schemaRef ds:uri="http://schemas.microsoft.com/office/infopath/2007/PartnerControls"/>
    <ds:schemaRef ds:uri="50724b9c-85fb-4349-bed5-dcda211c1a03"/>
    <ds:schemaRef ds:uri="aaf3be22-2c65-4706-b24d-443843b495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Quarterly Databook</vt:lpstr>
      <vt:lpstr>'Quarterly Databook'!Print_Area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KAWASAKI Yuriha</dc:creator>
  <cp:keywords/>
  <dc:description/>
  <cp:lastModifiedBy>KAWASAKI Yuriha</cp:lastModifiedBy>
  <cp:revision/>
  <dcterms:created xsi:type="dcterms:W3CDTF">2023-07-27T03:54:06Z</dcterms:created>
  <dcterms:modified xsi:type="dcterms:W3CDTF">2023-08-10T06:47:36Z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0x010100A56B82EDFB5B2745ABE09C77784FB809</vt:lpwstr>
  </property>
  <property fmtid="{D5CDD505-2E9C-101B-9397-08002B2CF9AE}" pid="3" name="MediaServiceImageTags">
    <vt:lpwstr/>
  </property>
</Properties>
</file>